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users\brathod\Cycle Count data for Peter\"/>
    </mc:Choice>
  </mc:AlternateContent>
  <xr:revisionPtr revIDLastSave="0" documentId="8_{F107D0D3-1DCC-4D96-8574-8C3C19F7A74F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Count Summary" sheetId="1" r:id="rId1"/>
    <sheet name="AM Data" sheetId="6" r:id="rId2"/>
    <sheet name="PM Data" sheetId="7" r:id="rId3"/>
  </sheets>
  <definedNames>
    <definedName name="_xlnm.Print_Titles" localSheetId="1">'AM Data'!$1:$3</definedName>
    <definedName name="_xlnm.Print_Titles" localSheetId="2">'PM Data'!$1:$3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39" i="1" l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B295" i="7"/>
  <c r="C295" i="7"/>
  <c r="D295" i="7"/>
  <c r="G295" i="7"/>
  <c r="J295" i="7"/>
  <c r="B296" i="7"/>
  <c r="C296" i="7"/>
  <c r="D296" i="7"/>
  <c r="G296" i="7"/>
  <c r="J296" i="7"/>
  <c r="B297" i="7"/>
  <c r="C297" i="7"/>
  <c r="D297" i="7"/>
  <c r="G297" i="7"/>
  <c r="J297" i="7"/>
  <c r="B298" i="7"/>
  <c r="C298" i="7"/>
  <c r="D298" i="7"/>
  <c r="G298" i="7"/>
  <c r="J298" i="7"/>
  <c r="B299" i="7"/>
  <c r="C299" i="7"/>
  <c r="D299" i="7"/>
  <c r="G299" i="7"/>
  <c r="J299" i="7"/>
  <c r="B300" i="7"/>
  <c r="C300" i="7"/>
  <c r="D300" i="7"/>
  <c r="G300" i="7"/>
  <c r="J300" i="7"/>
  <c r="B301" i="7"/>
  <c r="C301" i="7"/>
  <c r="D301" i="7"/>
  <c r="G301" i="7"/>
  <c r="J301" i="7"/>
  <c r="B302" i="7"/>
  <c r="C302" i="7"/>
  <c r="D302" i="7"/>
  <c r="G302" i="7"/>
  <c r="J302" i="7"/>
  <c r="B303" i="7"/>
  <c r="C303" i="7"/>
  <c r="D303" i="7"/>
  <c r="G303" i="7"/>
  <c r="J303" i="7"/>
  <c r="B295" i="6"/>
  <c r="C295" i="6"/>
  <c r="D295" i="6"/>
  <c r="G295" i="6"/>
  <c r="J295" i="6"/>
  <c r="B296" i="6"/>
  <c r="C296" i="6"/>
  <c r="D296" i="6"/>
  <c r="G296" i="6"/>
  <c r="J296" i="6"/>
  <c r="B297" i="6"/>
  <c r="C297" i="6"/>
  <c r="D297" i="6"/>
  <c r="G297" i="6"/>
  <c r="J297" i="6"/>
  <c r="B298" i="6"/>
  <c r="C298" i="6"/>
  <c r="D298" i="6"/>
  <c r="G298" i="6"/>
  <c r="J298" i="6"/>
  <c r="B299" i="6"/>
  <c r="C299" i="6"/>
  <c r="D299" i="6"/>
  <c r="G299" i="6"/>
  <c r="J299" i="6"/>
  <c r="B300" i="6"/>
  <c r="C300" i="6"/>
  <c r="D300" i="6"/>
  <c r="G300" i="6"/>
  <c r="J300" i="6"/>
  <c r="B301" i="6"/>
  <c r="C301" i="6"/>
  <c r="D301" i="6"/>
  <c r="G301" i="6"/>
  <c r="J301" i="6"/>
  <c r="B302" i="6"/>
  <c r="C302" i="6"/>
  <c r="D302" i="6"/>
  <c r="G302" i="6"/>
  <c r="J302" i="6"/>
  <c r="B303" i="6"/>
  <c r="C303" i="6"/>
  <c r="D303" i="6"/>
  <c r="G303" i="6"/>
  <c r="J303" i="6"/>
  <c r="J280" i="7"/>
  <c r="J281" i="7"/>
  <c r="J282" i="7"/>
  <c r="J283" i="7"/>
  <c r="J284" i="7"/>
  <c r="J285" i="7"/>
  <c r="J286" i="7"/>
  <c r="J287" i="7"/>
  <c r="J288" i="7"/>
  <c r="J289" i="7"/>
  <c r="J290" i="7"/>
  <c r="J291" i="7"/>
  <c r="J292" i="7"/>
  <c r="J293" i="7"/>
  <c r="J294" i="7"/>
  <c r="J280" i="6"/>
  <c r="J281" i="6"/>
  <c r="J282" i="6"/>
  <c r="J283" i="6"/>
  <c r="J284" i="6"/>
  <c r="J285" i="6"/>
  <c r="J286" i="6"/>
  <c r="J287" i="6"/>
  <c r="J288" i="6"/>
  <c r="J289" i="6"/>
  <c r="J290" i="6"/>
  <c r="J291" i="6"/>
  <c r="J292" i="6"/>
  <c r="J293" i="6"/>
  <c r="J294" i="6"/>
  <c r="B270" i="7"/>
  <c r="C270" i="7"/>
  <c r="D270" i="7"/>
  <c r="G270" i="7"/>
  <c r="J270" i="7"/>
  <c r="B271" i="7"/>
  <c r="C271" i="7"/>
  <c r="D271" i="7"/>
  <c r="G271" i="7"/>
  <c r="J271" i="7"/>
  <c r="B272" i="7"/>
  <c r="C272" i="7"/>
  <c r="D272" i="7"/>
  <c r="G272" i="7"/>
  <c r="J272" i="7"/>
  <c r="B273" i="7"/>
  <c r="C273" i="7"/>
  <c r="D273" i="7"/>
  <c r="G273" i="7"/>
  <c r="J273" i="7"/>
  <c r="B274" i="7"/>
  <c r="C274" i="7"/>
  <c r="D274" i="7"/>
  <c r="G274" i="7"/>
  <c r="J274" i="7"/>
  <c r="B275" i="7"/>
  <c r="C275" i="7"/>
  <c r="D275" i="7"/>
  <c r="G275" i="7"/>
  <c r="J275" i="7"/>
  <c r="B276" i="7"/>
  <c r="C276" i="7"/>
  <c r="D276" i="7"/>
  <c r="G276" i="7"/>
  <c r="J276" i="7"/>
  <c r="B277" i="7"/>
  <c r="C277" i="7"/>
  <c r="D277" i="7"/>
  <c r="G277" i="7"/>
  <c r="J277" i="7"/>
  <c r="B278" i="7"/>
  <c r="C278" i="7"/>
  <c r="D278" i="7"/>
  <c r="G278" i="7"/>
  <c r="J278" i="7"/>
  <c r="B270" i="6"/>
  <c r="C270" i="6"/>
  <c r="D270" i="6"/>
  <c r="G270" i="6"/>
  <c r="J270" i="6"/>
  <c r="B271" i="6"/>
  <c r="C271" i="6"/>
  <c r="D271" i="6"/>
  <c r="G271" i="6"/>
  <c r="J271" i="6"/>
  <c r="B272" i="6"/>
  <c r="C272" i="6"/>
  <c r="D272" i="6"/>
  <c r="G272" i="6"/>
  <c r="J272" i="6"/>
  <c r="B273" i="6"/>
  <c r="C273" i="6"/>
  <c r="D273" i="6"/>
  <c r="G273" i="6"/>
  <c r="J273" i="6"/>
  <c r="B274" i="6"/>
  <c r="C274" i="6"/>
  <c r="D274" i="6"/>
  <c r="G274" i="6"/>
  <c r="J274" i="6"/>
  <c r="B275" i="6"/>
  <c r="C275" i="6"/>
  <c r="D275" i="6"/>
  <c r="G275" i="6"/>
  <c r="J275" i="6"/>
  <c r="B276" i="6"/>
  <c r="C276" i="6"/>
  <c r="D276" i="6"/>
  <c r="G276" i="6"/>
  <c r="J276" i="6"/>
  <c r="B277" i="6"/>
  <c r="C277" i="6"/>
  <c r="D277" i="6"/>
  <c r="G277" i="6"/>
  <c r="J277" i="6"/>
  <c r="B278" i="6"/>
  <c r="C278" i="6"/>
  <c r="D278" i="6"/>
  <c r="G278" i="6"/>
  <c r="J278" i="6"/>
  <c r="J255" i="7"/>
  <c r="J256" i="7"/>
  <c r="I257" i="7"/>
  <c r="J257" i="7"/>
  <c r="J258" i="7"/>
  <c r="J259" i="7"/>
  <c r="J260" i="7"/>
  <c r="J261" i="7"/>
  <c r="J262" i="7"/>
  <c r="J263" i="7"/>
  <c r="J264" i="7"/>
  <c r="J265" i="7"/>
  <c r="J266" i="7"/>
  <c r="J267" i="7"/>
  <c r="J268" i="7"/>
  <c r="J269" i="7"/>
  <c r="J255" i="6"/>
  <c r="J256" i="6"/>
  <c r="J257" i="6"/>
  <c r="J258" i="6"/>
  <c r="J259" i="6"/>
  <c r="J260" i="6"/>
  <c r="J261" i="6"/>
  <c r="J262" i="6"/>
  <c r="J263" i="6"/>
  <c r="J264" i="6"/>
  <c r="J265" i="6"/>
  <c r="J266" i="6"/>
  <c r="J267" i="6"/>
  <c r="J268" i="6"/>
  <c r="J269" i="6"/>
  <c r="B245" i="7"/>
  <c r="C245" i="7"/>
  <c r="D245" i="7"/>
  <c r="G245" i="7"/>
  <c r="J245" i="7"/>
  <c r="B246" i="7"/>
  <c r="C246" i="7"/>
  <c r="D246" i="7"/>
  <c r="G246" i="7"/>
  <c r="J246" i="7"/>
  <c r="B247" i="7"/>
  <c r="C247" i="7"/>
  <c r="D247" i="7"/>
  <c r="G247" i="7"/>
  <c r="J247" i="7"/>
  <c r="B248" i="7"/>
  <c r="C248" i="7"/>
  <c r="D248" i="7"/>
  <c r="G248" i="7"/>
  <c r="J248" i="7"/>
  <c r="B249" i="7"/>
  <c r="C249" i="7"/>
  <c r="D249" i="7"/>
  <c r="G249" i="7"/>
  <c r="J249" i="7"/>
  <c r="B250" i="7"/>
  <c r="C250" i="7"/>
  <c r="D250" i="7"/>
  <c r="G250" i="7"/>
  <c r="J250" i="7"/>
  <c r="B251" i="7"/>
  <c r="C251" i="7"/>
  <c r="D251" i="7"/>
  <c r="G251" i="7"/>
  <c r="J251" i="7"/>
  <c r="B252" i="7"/>
  <c r="C252" i="7"/>
  <c r="D252" i="7"/>
  <c r="G252" i="7"/>
  <c r="J252" i="7"/>
  <c r="B253" i="7"/>
  <c r="C253" i="7"/>
  <c r="D253" i="7"/>
  <c r="G253" i="7"/>
  <c r="J253" i="7"/>
  <c r="B245" i="6"/>
  <c r="C245" i="6"/>
  <c r="D245" i="6"/>
  <c r="G245" i="6"/>
  <c r="J245" i="6"/>
  <c r="B246" i="6"/>
  <c r="C246" i="6"/>
  <c r="D246" i="6"/>
  <c r="G246" i="6"/>
  <c r="J246" i="6"/>
  <c r="B247" i="6"/>
  <c r="C247" i="6"/>
  <c r="D247" i="6"/>
  <c r="G247" i="6"/>
  <c r="J247" i="6"/>
  <c r="B248" i="6"/>
  <c r="C248" i="6"/>
  <c r="D248" i="6"/>
  <c r="G248" i="6"/>
  <c r="J248" i="6"/>
  <c r="B249" i="6"/>
  <c r="C249" i="6"/>
  <c r="D249" i="6"/>
  <c r="G249" i="6"/>
  <c r="J249" i="6"/>
  <c r="B250" i="6"/>
  <c r="C250" i="6"/>
  <c r="D250" i="6"/>
  <c r="G250" i="6"/>
  <c r="J250" i="6"/>
  <c r="B251" i="6"/>
  <c r="C251" i="6"/>
  <c r="D251" i="6"/>
  <c r="G251" i="6"/>
  <c r="J251" i="6"/>
  <c r="B252" i="6"/>
  <c r="C252" i="6"/>
  <c r="D252" i="6"/>
  <c r="G252" i="6"/>
  <c r="J252" i="6"/>
  <c r="B253" i="6"/>
  <c r="C253" i="6"/>
  <c r="D253" i="6"/>
  <c r="G253" i="6"/>
  <c r="J253" i="6"/>
  <c r="J230" i="7"/>
  <c r="J231" i="7"/>
  <c r="J232" i="7"/>
  <c r="J233" i="7"/>
  <c r="J234" i="7"/>
  <c r="J235" i="7"/>
  <c r="J236" i="7"/>
  <c r="J237" i="7"/>
  <c r="J238" i="7"/>
  <c r="J239" i="7"/>
  <c r="J240" i="7"/>
  <c r="J241" i="7"/>
  <c r="J242" i="7"/>
  <c r="J243" i="7"/>
  <c r="J244" i="7"/>
  <c r="J230" i="6"/>
  <c r="J231" i="6"/>
  <c r="J232" i="6"/>
  <c r="J233" i="6"/>
  <c r="J234" i="6"/>
  <c r="J235" i="6"/>
  <c r="J236" i="6"/>
  <c r="J237" i="6"/>
  <c r="J238" i="6"/>
  <c r="J239" i="6"/>
  <c r="J240" i="6"/>
  <c r="J241" i="6"/>
  <c r="J242" i="6"/>
  <c r="J243" i="6"/>
  <c r="J244" i="6"/>
  <c r="B220" i="7"/>
  <c r="C220" i="7"/>
  <c r="D220" i="7"/>
  <c r="G220" i="7"/>
  <c r="J220" i="7"/>
  <c r="B221" i="7"/>
  <c r="C221" i="7"/>
  <c r="D221" i="7"/>
  <c r="G221" i="7"/>
  <c r="J221" i="7"/>
  <c r="B222" i="7"/>
  <c r="C222" i="7"/>
  <c r="D222" i="7"/>
  <c r="G222" i="7"/>
  <c r="J222" i="7"/>
  <c r="B223" i="7"/>
  <c r="C223" i="7"/>
  <c r="D223" i="7"/>
  <c r="G223" i="7"/>
  <c r="J223" i="7"/>
  <c r="B224" i="7"/>
  <c r="C224" i="7"/>
  <c r="D224" i="7"/>
  <c r="G224" i="7"/>
  <c r="J224" i="7"/>
  <c r="B225" i="7"/>
  <c r="C225" i="7"/>
  <c r="D225" i="7"/>
  <c r="G225" i="7"/>
  <c r="J225" i="7"/>
  <c r="B226" i="7"/>
  <c r="C226" i="7"/>
  <c r="D226" i="7"/>
  <c r="G226" i="7"/>
  <c r="J226" i="7"/>
  <c r="B227" i="7"/>
  <c r="C227" i="7"/>
  <c r="D227" i="7"/>
  <c r="G227" i="7"/>
  <c r="J227" i="7"/>
  <c r="B228" i="7"/>
  <c r="C228" i="7"/>
  <c r="D228" i="7"/>
  <c r="G228" i="7"/>
  <c r="J228" i="7"/>
  <c r="B220" i="6"/>
  <c r="C220" i="6"/>
  <c r="D220" i="6"/>
  <c r="G220" i="6"/>
  <c r="J220" i="6"/>
  <c r="B221" i="6"/>
  <c r="C221" i="6"/>
  <c r="D221" i="6"/>
  <c r="G221" i="6"/>
  <c r="J221" i="6"/>
  <c r="B222" i="6"/>
  <c r="C222" i="6"/>
  <c r="D222" i="6"/>
  <c r="G222" i="6"/>
  <c r="J222" i="6"/>
  <c r="B223" i="6"/>
  <c r="C223" i="6"/>
  <c r="D223" i="6"/>
  <c r="G223" i="6"/>
  <c r="J223" i="6"/>
  <c r="B224" i="6"/>
  <c r="C224" i="6"/>
  <c r="D224" i="6"/>
  <c r="G224" i="6"/>
  <c r="J224" i="6"/>
  <c r="B225" i="6"/>
  <c r="C225" i="6"/>
  <c r="D225" i="6"/>
  <c r="G225" i="6"/>
  <c r="J225" i="6"/>
  <c r="B226" i="6"/>
  <c r="C226" i="6"/>
  <c r="D226" i="6"/>
  <c r="G226" i="6"/>
  <c r="J226" i="6"/>
  <c r="B227" i="6"/>
  <c r="C227" i="6"/>
  <c r="D227" i="6"/>
  <c r="G227" i="6"/>
  <c r="J227" i="6"/>
  <c r="B228" i="6"/>
  <c r="C228" i="6"/>
  <c r="D228" i="6"/>
  <c r="G228" i="6"/>
  <c r="J228" i="6"/>
  <c r="J205" i="7"/>
  <c r="I206" i="7"/>
  <c r="J206" i="7"/>
  <c r="H207" i="7"/>
  <c r="J207" i="7"/>
  <c r="J208" i="7"/>
  <c r="J209" i="7"/>
  <c r="J210" i="7"/>
  <c r="J211" i="7"/>
  <c r="J212" i="7"/>
  <c r="J213" i="7"/>
  <c r="J214" i="7"/>
  <c r="J215" i="7"/>
  <c r="J216" i="7"/>
  <c r="J217" i="7"/>
  <c r="J218" i="7"/>
  <c r="J219" i="7"/>
  <c r="J205" i="6"/>
  <c r="H206" i="6"/>
  <c r="J206" i="6"/>
  <c r="J207" i="6"/>
  <c r="J208" i="6"/>
  <c r="J209" i="6"/>
  <c r="J210" i="6"/>
  <c r="J211" i="6"/>
  <c r="J212" i="6"/>
  <c r="J213" i="6"/>
  <c r="J214" i="6"/>
  <c r="J215" i="6"/>
  <c r="J216" i="6"/>
  <c r="J217" i="6"/>
  <c r="J218" i="6"/>
  <c r="J219" i="6"/>
  <c r="B195" i="7"/>
  <c r="C195" i="7"/>
  <c r="D195" i="7"/>
  <c r="G195" i="7"/>
  <c r="J195" i="7"/>
  <c r="B196" i="7"/>
  <c r="C196" i="7"/>
  <c r="D196" i="7"/>
  <c r="G196" i="7"/>
  <c r="J196" i="7"/>
  <c r="B197" i="7"/>
  <c r="C197" i="7"/>
  <c r="D197" i="7"/>
  <c r="G197" i="7"/>
  <c r="H197" i="7"/>
  <c r="J197" i="7"/>
  <c r="B198" i="7"/>
  <c r="C198" i="7"/>
  <c r="D198" i="7"/>
  <c r="G198" i="7"/>
  <c r="J198" i="7"/>
  <c r="B199" i="7"/>
  <c r="C199" i="7"/>
  <c r="D199" i="7"/>
  <c r="G199" i="7"/>
  <c r="J199" i="7"/>
  <c r="B200" i="7"/>
  <c r="C200" i="7"/>
  <c r="D200" i="7"/>
  <c r="G200" i="7"/>
  <c r="J200" i="7"/>
  <c r="B201" i="7"/>
  <c r="C201" i="7"/>
  <c r="D201" i="7"/>
  <c r="G201" i="7"/>
  <c r="J201" i="7"/>
  <c r="B202" i="7"/>
  <c r="C202" i="7"/>
  <c r="D202" i="7"/>
  <c r="G202" i="7"/>
  <c r="J202" i="7"/>
  <c r="B203" i="7"/>
  <c r="C203" i="7"/>
  <c r="D203" i="7"/>
  <c r="G203" i="7"/>
  <c r="J203" i="7"/>
  <c r="B195" i="6"/>
  <c r="C195" i="6"/>
  <c r="D195" i="6"/>
  <c r="G195" i="6"/>
  <c r="J195" i="6"/>
  <c r="B196" i="6"/>
  <c r="C196" i="6"/>
  <c r="D196" i="6"/>
  <c r="G196" i="6"/>
  <c r="J196" i="6"/>
  <c r="B197" i="6"/>
  <c r="C197" i="6"/>
  <c r="D197" i="6"/>
  <c r="G197" i="6"/>
  <c r="J197" i="6"/>
  <c r="B198" i="6"/>
  <c r="C198" i="6"/>
  <c r="D198" i="6"/>
  <c r="G198" i="6"/>
  <c r="J198" i="6"/>
  <c r="B199" i="6"/>
  <c r="C199" i="6"/>
  <c r="D199" i="6"/>
  <c r="G199" i="6"/>
  <c r="J199" i="6"/>
  <c r="B200" i="6"/>
  <c r="C200" i="6"/>
  <c r="D200" i="6"/>
  <c r="G200" i="6"/>
  <c r="J200" i="6"/>
  <c r="B201" i="6"/>
  <c r="C201" i="6"/>
  <c r="D201" i="6"/>
  <c r="G201" i="6"/>
  <c r="J201" i="6"/>
  <c r="B202" i="6"/>
  <c r="C202" i="6"/>
  <c r="D202" i="6"/>
  <c r="G202" i="6"/>
  <c r="J202" i="6"/>
  <c r="B203" i="6"/>
  <c r="C203" i="6"/>
  <c r="D203" i="6"/>
  <c r="G203" i="6"/>
  <c r="J203" i="6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J194" i="7"/>
  <c r="J180" i="6"/>
  <c r="J181" i="6"/>
  <c r="J182" i="6"/>
  <c r="J183" i="6"/>
  <c r="J184" i="6"/>
  <c r="J185" i="6"/>
  <c r="J186" i="6"/>
  <c r="J187" i="6"/>
  <c r="J188" i="6"/>
  <c r="J189" i="6"/>
  <c r="J190" i="6"/>
  <c r="J191" i="6"/>
  <c r="J192" i="6"/>
  <c r="J193" i="6"/>
  <c r="J194" i="6"/>
  <c r="B170" i="7"/>
  <c r="C170" i="7"/>
  <c r="D170" i="7"/>
  <c r="G170" i="7"/>
  <c r="J170" i="7"/>
  <c r="B171" i="7"/>
  <c r="C171" i="7"/>
  <c r="D171" i="7"/>
  <c r="G171" i="7"/>
  <c r="J171" i="7"/>
  <c r="B172" i="7"/>
  <c r="C172" i="7"/>
  <c r="D172" i="7"/>
  <c r="G172" i="7"/>
  <c r="J172" i="7"/>
  <c r="B173" i="7"/>
  <c r="C173" i="7"/>
  <c r="D173" i="7"/>
  <c r="G173" i="7"/>
  <c r="J173" i="7"/>
  <c r="B174" i="7"/>
  <c r="C174" i="7"/>
  <c r="D174" i="7"/>
  <c r="G174" i="7"/>
  <c r="J174" i="7"/>
  <c r="B175" i="7"/>
  <c r="C175" i="7"/>
  <c r="D175" i="7"/>
  <c r="G175" i="7"/>
  <c r="J175" i="7"/>
  <c r="B176" i="7"/>
  <c r="C176" i="7"/>
  <c r="D176" i="7"/>
  <c r="G176" i="7"/>
  <c r="J176" i="7"/>
  <c r="B177" i="7"/>
  <c r="C177" i="7"/>
  <c r="D177" i="7"/>
  <c r="G177" i="7"/>
  <c r="J177" i="7"/>
  <c r="B178" i="7"/>
  <c r="C178" i="7"/>
  <c r="D178" i="7"/>
  <c r="G178" i="7"/>
  <c r="J178" i="7"/>
  <c r="B170" i="6"/>
  <c r="C170" i="6"/>
  <c r="D170" i="6"/>
  <c r="G170" i="6"/>
  <c r="J170" i="6"/>
  <c r="B171" i="6"/>
  <c r="C171" i="6"/>
  <c r="D171" i="6"/>
  <c r="G171" i="6"/>
  <c r="J171" i="6"/>
  <c r="B172" i="6"/>
  <c r="C172" i="6"/>
  <c r="D172" i="6"/>
  <c r="G172" i="6"/>
  <c r="J172" i="6"/>
  <c r="B173" i="6"/>
  <c r="C173" i="6"/>
  <c r="D173" i="6"/>
  <c r="G173" i="6"/>
  <c r="J173" i="6"/>
  <c r="B174" i="6"/>
  <c r="C174" i="6"/>
  <c r="D174" i="6"/>
  <c r="G174" i="6"/>
  <c r="J174" i="6"/>
  <c r="B175" i="6"/>
  <c r="C175" i="6"/>
  <c r="D175" i="6"/>
  <c r="G175" i="6"/>
  <c r="J175" i="6"/>
  <c r="B176" i="6"/>
  <c r="C176" i="6"/>
  <c r="D176" i="6"/>
  <c r="G176" i="6"/>
  <c r="J176" i="6"/>
  <c r="B177" i="6"/>
  <c r="C177" i="6"/>
  <c r="D177" i="6"/>
  <c r="G177" i="6"/>
  <c r="J177" i="6"/>
  <c r="B178" i="6"/>
  <c r="C178" i="6"/>
  <c r="D178" i="6"/>
  <c r="G178" i="6"/>
  <c r="J178" i="6"/>
  <c r="J155" i="7"/>
  <c r="J156" i="7"/>
  <c r="J157" i="7"/>
  <c r="I158" i="7"/>
  <c r="J158" i="7"/>
  <c r="J159" i="7"/>
  <c r="J160" i="7"/>
  <c r="J161" i="7"/>
  <c r="J162" i="7"/>
  <c r="J163" i="7"/>
  <c r="J164" i="7"/>
  <c r="J165" i="7"/>
  <c r="J166" i="7"/>
  <c r="J167" i="7"/>
  <c r="J168" i="7"/>
  <c r="J169" i="7"/>
  <c r="J155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B145" i="7"/>
  <c r="C145" i="7"/>
  <c r="D145" i="7"/>
  <c r="G145" i="7"/>
  <c r="J145" i="7"/>
  <c r="B146" i="7"/>
  <c r="C146" i="7"/>
  <c r="D146" i="7"/>
  <c r="G146" i="7"/>
  <c r="J146" i="7"/>
  <c r="B147" i="7"/>
  <c r="C147" i="7"/>
  <c r="D147" i="7"/>
  <c r="G147" i="7"/>
  <c r="J147" i="7"/>
  <c r="B148" i="7"/>
  <c r="C148" i="7"/>
  <c r="D148" i="7"/>
  <c r="G148" i="7"/>
  <c r="J148" i="7"/>
  <c r="B149" i="7"/>
  <c r="C149" i="7"/>
  <c r="D149" i="7"/>
  <c r="G149" i="7"/>
  <c r="J149" i="7"/>
  <c r="B150" i="7"/>
  <c r="C150" i="7"/>
  <c r="D150" i="7"/>
  <c r="G150" i="7"/>
  <c r="J150" i="7"/>
  <c r="B151" i="7"/>
  <c r="C151" i="7"/>
  <c r="D151" i="7"/>
  <c r="G151" i="7"/>
  <c r="J151" i="7"/>
  <c r="B152" i="7"/>
  <c r="C152" i="7"/>
  <c r="D152" i="7"/>
  <c r="G152" i="7"/>
  <c r="J152" i="7"/>
  <c r="B153" i="7"/>
  <c r="C153" i="7"/>
  <c r="D153" i="7"/>
  <c r="G153" i="7"/>
  <c r="J153" i="7"/>
  <c r="B145" i="6"/>
  <c r="C145" i="6"/>
  <c r="D145" i="6"/>
  <c r="G145" i="6"/>
  <c r="J145" i="6"/>
  <c r="B146" i="6"/>
  <c r="C146" i="6"/>
  <c r="D146" i="6"/>
  <c r="G146" i="6"/>
  <c r="J146" i="6"/>
  <c r="B147" i="6"/>
  <c r="C147" i="6"/>
  <c r="D147" i="6"/>
  <c r="G147" i="6"/>
  <c r="J147" i="6"/>
  <c r="B148" i="6"/>
  <c r="C148" i="6"/>
  <c r="D148" i="6"/>
  <c r="G148" i="6"/>
  <c r="J148" i="6"/>
  <c r="B149" i="6"/>
  <c r="C149" i="6"/>
  <c r="D149" i="6"/>
  <c r="G149" i="6"/>
  <c r="J149" i="6"/>
  <c r="B150" i="6"/>
  <c r="C150" i="6"/>
  <c r="D150" i="6"/>
  <c r="G150" i="6"/>
  <c r="J150" i="6"/>
  <c r="B151" i="6"/>
  <c r="C151" i="6"/>
  <c r="D151" i="6"/>
  <c r="G151" i="6"/>
  <c r="J151" i="6"/>
  <c r="B152" i="6"/>
  <c r="C152" i="6"/>
  <c r="D152" i="6"/>
  <c r="G152" i="6"/>
  <c r="J152" i="6"/>
  <c r="B153" i="6"/>
  <c r="C153" i="6"/>
  <c r="D153" i="6"/>
  <c r="G153" i="6"/>
  <c r="J153" i="6"/>
  <c r="J130" i="7"/>
  <c r="J131" i="7"/>
  <c r="J132" i="7"/>
  <c r="I133" i="7"/>
  <c r="J133" i="7"/>
  <c r="J134" i="7"/>
  <c r="J135" i="7"/>
  <c r="J136" i="7"/>
  <c r="J137" i="7"/>
  <c r="J138" i="7"/>
  <c r="J139" i="7"/>
  <c r="J140" i="7"/>
  <c r="J141" i="7"/>
  <c r="J142" i="7"/>
  <c r="J143" i="7"/>
  <c r="J144" i="7"/>
  <c r="J130" i="6"/>
  <c r="J131" i="6"/>
  <c r="J132" i="6"/>
  <c r="J133" i="6"/>
  <c r="J134" i="6"/>
  <c r="J135" i="6"/>
  <c r="J136" i="6"/>
  <c r="J137" i="6"/>
  <c r="J138" i="6"/>
  <c r="J139" i="6"/>
  <c r="J140" i="6"/>
  <c r="J141" i="6"/>
  <c r="J142" i="6"/>
  <c r="J143" i="6"/>
  <c r="J144" i="6"/>
  <c r="B120" i="7"/>
  <c r="C120" i="7"/>
  <c r="D120" i="7"/>
  <c r="G120" i="7"/>
  <c r="J120" i="7"/>
  <c r="B121" i="7"/>
  <c r="C121" i="7"/>
  <c r="D121" i="7"/>
  <c r="G121" i="7"/>
  <c r="J121" i="7"/>
  <c r="B122" i="7"/>
  <c r="C122" i="7"/>
  <c r="D122" i="7"/>
  <c r="G122" i="7"/>
  <c r="J122" i="7"/>
  <c r="B123" i="7"/>
  <c r="C123" i="7"/>
  <c r="D123" i="7"/>
  <c r="G123" i="7"/>
  <c r="J123" i="7"/>
  <c r="B124" i="7"/>
  <c r="C124" i="7"/>
  <c r="D124" i="7"/>
  <c r="G124" i="7"/>
  <c r="J124" i="7"/>
  <c r="B125" i="7"/>
  <c r="C125" i="7"/>
  <c r="D125" i="7"/>
  <c r="G125" i="7"/>
  <c r="J125" i="7"/>
  <c r="B126" i="7"/>
  <c r="C126" i="7"/>
  <c r="D126" i="7"/>
  <c r="G126" i="7"/>
  <c r="J126" i="7"/>
  <c r="B127" i="7"/>
  <c r="C127" i="7"/>
  <c r="D127" i="7"/>
  <c r="G127" i="7"/>
  <c r="J127" i="7"/>
  <c r="B128" i="7"/>
  <c r="C128" i="7"/>
  <c r="D128" i="7"/>
  <c r="G128" i="7"/>
  <c r="J128" i="7"/>
  <c r="B120" i="6"/>
  <c r="C120" i="6"/>
  <c r="D120" i="6"/>
  <c r="G120" i="6"/>
  <c r="J120" i="6"/>
  <c r="B121" i="6"/>
  <c r="C121" i="6"/>
  <c r="D121" i="6"/>
  <c r="G121" i="6"/>
  <c r="J121" i="6"/>
  <c r="B122" i="6"/>
  <c r="C122" i="6"/>
  <c r="D122" i="6"/>
  <c r="G122" i="6"/>
  <c r="J122" i="6"/>
  <c r="B123" i="6"/>
  <c r="C123" i="6"/>
  <c r="D123" i="6"/>
  <c r="G123" i="6"/>
  <c r="I123" i="6"/>
  <c r="J123" i="6"/>
  <c r="B124" i="6"/>
  <c r="C124" i="6"/>
  <c r="D124" i="6"/>
  <c r="G124" i="6"/>
  <c r="J124" i="6"/>
  <c r="B125" i="6"/>
  <c r="C125" i="6"/>
  <c r="D125" i="6"/>
  <c r="G125" i="6"/>
  <c r="J125" i="6"/>
  <c r="B126" i="6"/>
  <c r="C126" i="6"/>
  <c r="D126" i="6"/>
  <c r="G126" i="6"/>
  <c r="H126" i="6"/>
  <c r="J126" i="6"/>
  <c r="B127" i="6"/>
  <c r="C127" i="6"/>
  <c r="D127" i="6"/>
  <c r="G127" i="6"/>
  <c r="J127" i="6"/>
  <c r="B128" i="6"/>
  <c r="C128" i="6"/>
  <c r="D128" i="6"/>
  <c r="G128" i="6"/>
  <c r="J128" i="6"/>
  <c r="H105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05" i="6"/>
  <c r="J106" i="6"/>
  <c r="J107" i="6"/>
  <c r="J108" i="6"/>
  <c r="J109" i="6"/>
  <c r="I110" i="6"/>
  <c r="J110" i="6"/>
  <c r="J111" i="6"/>
  <c r="J112" i="6"/>
  <c r="J113" i="6"/>
  <c r="J114" i="6"/>
  <c r="J115" i="6"/>
  <c r="J116" i="6"/>
  <c r="H117" i="6"/>
  <c r="J117" i="6"/>
  <c r="J118" i="6"/>
  <c r="J119" i="6"/>
  <c r="B95" i="7"/>
  <c r="C95" i="7"/>
  <c r="D95" i="7"/>
  <c r="G95" i="7"/>
  <c r="J95" i="7"/>
  <c r="B96" i="7"/>
  <c r="C96" i="7"/>
  <c r="D96" i="7"/>
  <c r="G96" i="7"/>
  <c r="J96" i="7"/>
  <c r="B97" i="7"/>
  <c r="C97" i="7"/>
  <c r="D97" i="7"/>
  <c r="G97" i="7"/>
  <c r="J97" i="7"/>
  <c r="B98" i="7"/>
  <c r="C98" i="7"/>
  <c r="D98" i="7"/>
  <c r="G98" i="7"/>
  <c r="J98" i="7"/>
  <c r="B99" i="7"/>
  <c r="C99" i="7"/>
  <c r="D99" i="7"/>
  <c r="G99" i="7"/>
  <c r="J99" i="7"/>
  <c r="B100" i="7"/>
  <c r="C100" i="7"/>
  <c r="D100" i="7"/>
  <c r="G100" i="7"/>
  <c r="J100" i="7"/>
  <c r="B101" i="7"/>
  <c r="C101" i="7"/>
  <c r="D101" i="7"/>
  <c r="G101" i="7"/>
  <c r="J101" i="7"/>
  <c r="B102" i="7"/>
  <c r="C102" i="7"/>
  <c r="D102" i="7"/>
  <c r="G102" i="7"/>
  <c r="J102" i="7"/>
  <c r="B103" i="7"/>
  <c r="C103" i="7"/>
  <c r="D103" i="7"/>
  <c r="G103" i="7"/>
  <c r="J103" i="7"/>
  <c r="B95" i="6"/>
  <c r="C95" i="6"/>
  <c r="D95" i="6"/>
  <c r="G95" i="6"/>
  <c r="J95" i="6"/>
  <c r="B96" i="6"/>
  <c r="C96" i="6"/>
  <c r="D96" i="6"/>
  <c r="G96" i="6"/>
  <c r="J96" i="6"/>
  <c r="B97" i="6"/>
  <c r="C97" i="6"/>
  <c r="D97" i="6"/>
  <c r="G97" i="6"/>
  <c r="J97" i="6"/>
  <c r="B98" i="6"/>
  <c r="C98" i="6"/>
  <c r="D98" i="6"/>
  <c r="G98" i="6"/>
  <c r="J98" i="6"/>
  <c r="B99" i="6"/>
  <c r="C99" i="6"/>
  <c r="D99" i="6"/>
  <c r="G99" i="6"/>
  <c r="J99" i="6"/>
  <c r="B100" i="6"/>
  <c r="C100" i="6"/>
  <c r="D100" i="6"/>
  <c r="G100" i="6"/>
  <c r="J100" i="6"/>
  <c r="B101" i="6"/>
  <c r="C101" i="6"/>
  <c r="D101" i="6"/>
  <c r="G101" i="6"/>
  <c r="J101" i="6"/>
  <c r="B102" i="6"/>
  <c r="C102" i="6"/>
  <c r="D102" i="6"/>
  <c r="G102" i="6"/>
  <c r="J102" i="6"/>
  <c r="B103" i="6"/>
  <c r="C103" i="6"/>
  <c r="D103" i="6"/>
  <c r="G103" i="6"/>
  <c r="H103" i="6"/>
  <c r="J103" i="6"/>
  <c r="J80" i="7"/>
  <c r="J81" i="7"/>
  <c r="J82" i="7"/>
  <c r="J83" i="7"/>
  <c r="J84" i="7"/>
  <c r="H85" i="7"/>
  <c r="I85" i="7"/>
  <c r="J85" i="7"/>
  <c r="J86" i="7"/>
  <c r="J87" i="7"/>
  <c r="J88" i="7"/>
  <c r="J89" i="7"/>
  <c r="J90" i="7"/>
  <c r="J91" i="7"/>
  <c r="J92" i="7"/>
  <c r="J93" i="7"/>
  <c r="J94" i="7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B70" i="7"/>
  <c r="C70" i="7"/>
  <c r="D70" i="7"/>
  <c r="G70" i="7"/>
  <c r="J70" i="7"/>
  <c r="B71" i="7"/>
  <c r="C71" i="7"/>
  <c r="D71" i="7"/>
  <c r="G71" i="7"/>
  <c r="J71" i="7"/>
  <c r="B72" i="7"/>
  <c r="C72" i="7"/>
  <c r="D72" i="7"/>
  <c r="G72" i="7"/>
  <c r="J72" i="7"/>
  <c r="B73" i="7"/>
  <c r="C73" i="7"/>
  <c r="D73" i="7"/>
  <c r="G73" i="7"/>
  <c r="J73" i="7"/>
  <c r="B74" i="7"/>
  <c r="C74" i="7"/>
  <c r="D74" i="7"/>
  <c r="G74" i="7"/>
  <c r="J74" i="7"/>
  <c r="B75" i="7"/>
  <c r="C75" i="7"/>
  <c r="D75" i="7"/>
  <c r="G75" i="7"/>
  <c r="J75" i="7"/>
  <c r="B76" i="7"/>
  <c r="C76" i="7"/>
  <c r="D76" i="7"/>
  <c r="G76" i="7"/>
  <c r="J76" i="7"/>
  <c r="B77" i="7"/>
  <c r="C77" i="7"/>
  <c r="D77" i="7"/>
  <c r="G77" i="7"/>
  <c r="J77" i="7"/>
  <c r="B78" i="7"/>
  <c r="C78" i="7"/>
  <c r="D78" i="7"/>
  <c r="G78" i="7"/>
  <c r="J78" i="7"/>
  <c r="B70" i="6"/>
  <c r="C70" i="6"/>
  <c r="D70" i="6"/>
  <c r="G70" i="6"/>
  <c r="J70" i="6"/>
  <c r="B71" i="6"/>
  <c r="C71" i="6"/>
  <c r="D71" i="6"/>
  <c r="G71" i="6"/>
  <c r="J71" i="6"/>
  <c r="B72" i="6"/>
  <c r="C72" i="6"/>
  <c r="D72" i="6"/>
  <c r="G72" i="6"/>
  <c r="J72" i="6"/>
  <c r="B73" i="6"/>
  <c r="C73" i="6"/>
  <c r="D73" i="6"/>
  <c r="G73" i="6"/>
  <c r="I73" i="6"/>
  <c r="J73" i="6"/>
  <c r="B74" i="6"/>
  <c r="C74" i="6"/>
  <c r="D74" i="6"/>
  <c r="G74" i="6"/>
  <c r="J74" i="6"/>
  <c r="B75" i="6"/>
  <c r="C75" i="6"/>
  <c r="D75" i="6"/>
  <c r="G75" i="6"/>
  <c r="J75" i="6"/>
  <c r="B76" i="6"/>
  <c r="C76" i="6"/>
  <c r="D76" i="6"/>
  <c r="G76" i="6"/>
  <c r="J76" i="6"/>
  <c r="B77" i="6"/>
  <c r="C77" i="6"/>
  <c r="D77" i="6"/>
  <c r="G77" i="6"/>
  <c r="J77" i="6"/>
  <c r="B78" i="6"/>
  <c r="C78" i="6"/>
  <c r="D78" i="6"/>
  <c r="G78" i="6"/>
  <c r="J78" i="6"/>
  <c r="H55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55" i="6"/>
  <c r="J56" i="6"/>
  <c r="J57" i="6"/>
  <c r="J58" i="6"/>
  <c r="J59" i="6"/>
  <c r="H60" i="6"/>
  <c r="J60" i="6"/>
  <c r="J61" i="6"/>
  <c r="J62" i="6"/>
  <c r="J63" i="6"/>
  <c r="J64" i="6"/>
  <c r="J65" i="6"/>
  <c r="J66" i="6"/>
  <c r="J67" i="6"/>
  <c r="J68" i="6"/>
  <c r="J69" i="6"/>
  <c r="J31" i="7"/>
  <c r="J32" i="7"/>
  <c r="I33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H46" i="7"/>
  <c r="J46" i="7"/>
  <c r="J47" i="7"/>
  <c r="J48" i="7"/>
  <c r="J49" i="7"/>
  <c r="J50" i="7"/>
  <c r="J51" i="7"/>
  <c r="J52" i="7"/>
  <c r="H53" i="7"/>
  <c r="J53" i="7"/>
  <c r="J31" i="6"/>
  <c r="J32" i="6"/>
  <c r="J33" i="6"/>
  <c r="J34" i="6"/>
  <c r="J35" i="6"/>
  <c r="J36" i="6"/>
  <c r="J37" i="6"/>
  <c r="H38" i="6"/>
  <c r="I38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H51" i="6"/>
  <c r="J51" i="6"/>
  <c r="J52" i="6"/>
  <c r="J53" i="6"/>
  <c r="B45" i="7"/>
  <c r="C45" i="7"/>
  <c r="D45" i="7"/>
  <c r="G45" i="7"/>
  <c r="B46" i="7"/>
  <c r="C46" i="7"/>
  <c r="D46" i="7"/>
  <c r="G46" i="7"/>
  <c r="B47" i="7"/>
  <c r="C47" i="7"/>
  <c r="D47" i="7"/>
  <c r="G47" i="7"/>
  <c r="B48" i="7"/>
  <c r="C48" i="7"/>
  <c r="D48" i="7"/>
  <c r="G48" i="7"/>
  <c r="B49" i="7"/>
  <c r="C49" i="7"/>
  <c r="D49" i="7"/>
  <c r="G49" i="7"/>
  <c r="B50" i="7"/>
  <c r="C50" i="7"/>
  <c r="D50" i="7"/>
  <c r="G50" i="7"/>
  <c r="B51" i="7"/>
  <c r="C51" i="7"/>
  <c r="D51" i="7"/>
  <c r="G51" i="7"/>
  <c r="B52" i="7"/>
  <c r="C52" i="7"/>
  <c r="D52" i="7"/>
  <c r="G52" i="7"/>
  <c r="B53" i="7"/>
  <c r="C53" i="7"/>
  <c r="D53" i="7"/>
  <c r="G53" i="7"/>
  <c r="B45" i="6"/>
  <c r="C45" i="6"/>
  <c r="D45" i="6"/>
  <c r="G45" i="6"/>
  <c r="B46" i="6"/>
  <c r="C46" i="6"/>
  <c r="D46" i="6"/>
  <c r="G46" i="6"/>
  <c r="B47" i="6"/>
  <c r="C47" i="6"/>
  <c r="D47" i="6"/>
  <c r="G47" i="6"/>
  <c r="B48" i="6"/>
  <c r="C48" i="6"/>
  <c r="D48" i="6"/>
  <c r="G48" i="6"/>
  <c r="B49" i="6"/>
  <c r="C49" i="6"/>
  <c r="D49" i="6"/>
  <c r="G49" i="6"/>
  <c r="B50" i="6"/>
  <c r="C50" i="6"/>
  <c r="D50" i="6"/>
  <c r="G50" i="6"/>
  <c r="B51" i="6"/>
  <c r="C51" i="6"/>
  <c r="D51" i="6"/>
  <c r="G51" i="6"/>
  <c r="B52" i="6"/>
  <c r="C52" i="6"/>
  <c r="D52" i="6"/>
  <c r="G52" i="6"/>
  <c r="B53" i="6"/>
  <c r="C53" i="6"/>
  <c r="D53" i="6"/>
  <c r="G53" i="6"/>
  <c r="H30" i="6"/>
  <c r="B6" i="7"/>
  <c r="C6" i="7"/>
  <c r="D6" i="7"/>
  <c r="G6" i="7"/>
  <c r="J6" i="7"/>
  <c r="B7" i="7"/>
  <c r="C7" i="7"/>
  <c r="D7" i="7"/>
  <c r="G7" i="7"/>
  <c r="J7" i="7"/>
  <c r="B8" i="7"/>
  <c r="C8" i="7"/>
  <c r="D8" i="7"/>
  <c r="G8" i="7"/>
  <c r="J8" i="7"/>
  <c r="B9" i="7"/>
  <c r="C9" i="7"/>
  <c r="D9" i="7"/>
  <c r="G9" i="7"/>
  <c r="J9" i="7"/>
  <c r="B10" i="7"/>
  <c r="C10" i="7"/>
  <c r="D10" i="7"/>
  <c r="G10" i="7"/>
  <c r="I10" i="7"/>
  <c r="J10" i="7"/>
  <c r="B11" i="7"/>
  <c r="C11" i="7"/>
  <c r="D11" i="7"/>
  <c r="G11" i="7"/>
  <c r="J11" i="7"/>
  <c r="B12" i="7"/>
  <c r="C12" i="7"/>
  <c r="D12" i="7"/>
  <c r="G12" i="7"/>
  <c r="J12" i="7"/>
  <c r="B13" i="7"/>
  <c r="C13" i="7"/>
  <c r="D13" i="7"/>
  <c r="G13" i="7"/>
  <c r="J13" i="7"/>
  <c r="B14" i="7"/>
  <c r="C14" i="7"/>
  <c r="D14" i="7"/>
  <c r="G14" i="7"/>
  <c r="J14" i="7"/>
  <c r="B15" i="7"/>
  <c r="C15" i="7"/>
  <c r="D15" i="7"/>
  <c r="G15" i="7"/>
  <c r="I15" i="7"/>
  <c r="J15" i="7"/>
  <c r="B16" i="7"/>
  <c r="C16" i="7"/>
  <c r="D16" i="7"/>
  <c r="G16" i="7"/>
  <c r="J16" i="7"/>
  <c r="B17" i="7"/>
  <c r="C17" i="7"/>
  <c r="D17" i="7"/>
  <c r="G17" i="7"/>
  <c r="J17" i="7"/>
  <c r="B18" i="7"/>
  <c r="C18" i="7"/>
  <c r="D18" i="7"/>
  <c r="G18" i="7"/>
  <c r="J18" i="7"/>
  <c r="B19" i="7"/>
  <c r="C19" i="7"/>
  <c r="D19" i="7"/>
  <c r="G19" i="7"/>
  <c r="J19" i="7"/>
  <c r="B20" i="7"/>
  <c r="C20" i="7"/>
  <c r="D20" i="7"/>
  <c r="G20" i="7"/>
  <c r="J20" i="7"/>
  <c r="B21" i="7"/>
  <c r="C21" i="7"/>
  <c r="D21" i="7"/>
  <c r="G21" i="7"/>
  <c r="J21" i="7"/>
  <c r="B22" i="7"/>
  <c r="C22" i="7"/>
  <c r="D22" i="7"/>
  <c r="G22" i="7"/>
  <c r="J22" i="7"/>
  <c r="B23" i="7"/>
  <c r="C23" i="7"/>
  <c r="D23" i="7"/>
  <c r="G23" i="7"/>
  <c r="J23" i="7"/>
  <c r="B24" i="7"/>
  <c r="C24" i="7"/>
  <c r="D24" i="7"/>
  <c r="G24" i="7"/>
  <c r="J24" i="7"/>
  <c r="B25" i="7"/>
  <c r="C25" i="7"/>
  <c r="D25" i="7"/>
  <c r="G25" i="7"/>
  <c r="J25" i="7"/>
  <c r="B26" i="7"/>
  <c r="C26" i="7"/>
  <c r="D26" i="7"/>
  <c r="G26" i="7"/>
  <c r="J26" i="7"/>
  <c r="B27" i="7"/>
  <c r="C27" i="7"/>
  <c r="D27" i="7"/>
  <c r="G27" i="7"/>
  <c r="J27" i="7"/>
  <c r="B28" i="7"/>
  <c r="C28" i="7"/>
  <c r="D28" i="7"/>
  <c r="G28" i="7"/>
  <c r="H28" i="7"/>
  <c r="J28" i="7"/>
  <c r="B6" i="6"/>
  <c r="C6" i="6"/>
  <c r="D6" i="6"/>
  <c r="G6" i="6"/>
  <c r="J6" i="6"/>
  <c r="B7" i="6"/>
  <c r="C7" i="6"/>
  <c r="D7" i="6"/>
  <c r="G7" i="6"/>
  <c r="J7" i="6"/>
  <c r="B8" i="6"/>
  <c r="C8" i="6"/>
  <c r="D8" i="6"/>
  <c r="G8" i="6"/>
  <c r="J8" i="6"/>
  <c r="B9" i="6"/>
  <c r="C9" i="6"/>
  <c r="D9" i="6"/>
  <c r="G9" i="6"/>
  <c r="J9" i="6"/>
  <c r="B10" i="6"/>
  <c r="C10" i="6"/>
  <c r="D10" i="6"/>
  <c r="G10" i="6"/>
  <c r="H10" i="6"/>
  <c r="I10" i="6"/>
  <c r="J10" i="6"/>
  <c r="B11" i="6"/>
  <c r="C11" i="6"/>
  <c r="D11" i="6"/>
  <c r="G11" i="6"/>
  <c r="J11" i="6"/>
  <c r="B12" i="6"/>
  <c r="C12" i="6"/>
  <c r="D12" i="6"/>
  <c r="G12" i="6"/>
  <c r="J12" i="6"/>
  <c r="B13" i="6"/>
  <c r="C13" i="6"/>
  <c r="D13" i="6"/>
  <c r="G13" i="6"/>
  <c r="J13" i="6"/>
  <c r="B14" i="6"/>
  <c r="C14" i="6"/>
  <c r="D14" i="6"/>
  <c r="G14" i="6"/>
  <c r="J14" i="6"/>
  <c r="B15" i="6"/>
  <c r="C15" i="6"/>
  <c r="D15" i="6"/>
  <c r="G15" i="6"/>
  <c r="J15" i="6"/>
  <c r="B16" i="6"/>
  <c r="C16" i="6"/>
  <c r="D16" i="6"/>
  <c r="G16" i="6"/>
  <c r="J16" i="6"/>
  <c r="B17" i="6"/>
  <c r="C17" i="6"/>
  <c r="D17" i="6"/>
  <c r="G17" i="6"/>
  <c r="J17" i="6"/>
  <c r="B18" i="6"/>
  <c r="C18" i="6"/>
  <c r="D18" i="6"/>
  <c r="G18" i="6"/>
  <c r="J18" i="6"/>
  <c r="B19" i="6"/>
  <c r="C19" i="6"/>
  <c r="D19" i="6"/>
  <c r="G19" i="6"/>
  <c r="J19" i="6"/>
  <c r="B20" i="6"/>
  <c r="C20" i="6"/>
  <c r="D20" i="6"/>
  <c r="G20" i="6"/>
  <c r="J20" i="6"/>
  <c r="B21" i="6"/>
  <c r="C21" i="6"/>
  <c r="D21" i="6"/>
  <c r="G21" i="6"/>
  <c r="J21" i="6"/>
  <c r="B22" i="6"/>
  <c r="C22" i="6"/>
  <c r="D22" i="6"/>
  <c r="G22" i="6"/>
  <c r="H22" i="6"/>
  <c r="J22" i="6"/>
  <c r="B23" i="6"/>
  <c r="C23" i="6"/>
  <c r="D23" i="6"/>
  <c r="G23" i="6"/>
  <c r="J23" i="6"/>
  <c r="B24" i="6"/>
  <c r="C24" i="6"/>
  <c r="D24" i="6"/>
  <c r="G24" i="6"/>
  <c r="J24" i="6"/>
  <c r="B25" i="6"/>
  <c r="C25" i="6"/>
  <c r="D25" i="6"/>
  <c r="G25" i="6"/>
  <c r="J25" i="6"/>
  <c r="B26" i="6"/>
  <c r="C26" i="6"/>
  <c r="D26" i="6"/>
  <c r="G26" i="6"/>
  <c r="J26" i="6"/>
  <c r="B27" i="6"/>
  <c r="C27" i="6"/>
  <c r="D27" i="6"/>
  <c r="G27" i="6"/>
  <c r="J27" i="6"/>
  <c r="B28" i="6"/>
  <c r="C28" i="6"/>
  <c r="D28" i="6"/>
  <c r="G28" i="6"/>
  <c r="J28" i="6"/>
  <c r="AC35" i="1"/>
  <c r="AD35" i="1"/>
  <c r="AC36" i="1"/>
  <c r="AD36" i="1" s="1"/>
  <c r="AC37" i="1"/>
  <c r="AD37" i="1" s="1"/>
  <c r="AC38" i="1"/>
  <c r="AD38" i="1"/>
  <c r="C39" i="1"/>
  <c r="AC39" i="1"/>
  <c r="AD39" i="1"/>
  <c r="P40" i="1"/>
  <c r="AC40" i="1"/>
  <c r="P41" i="1"/>
  <c r="AC41" i="1"/>
  <c r="AD41" i="1"/>
  <c r="P42" i="1"/>
  <c r="AD42" i="1" s="1"/>
  <c r="AC42" i="1"/>
  <c r="P43" i="1"/>
  <c r="AD43" i="1" s="1"/>
  <c r="AC43" i="1"/>
  <c r="P44" i="1"/>
  <c r="AD44" i="1" s="1"/>
  <c r="AC44" i="1"/>
  <c r="AC23" i="1"/>
  <c r="AD23" i="1"/>
  <c r="AC24" i="1"/>
  <c r="AD24" i="1" s="1"/>
  <c r="AC25" i="1"/>
  <c r="AD25" i="1"/>
  <c r="AC26" i="1"/>
  <c r="AD26" i="1"/>
  <c r="AC27" i="1"/>
  <c r="AD27" i="1" s="1"/>
  <c r="AC28" i="1"/>
  <c r="AD28" i="1" s="1"/>
  <c r="AC29" i="1"/>
  <c r="AD29" i="1"/>
  <c r="AC30" i="1"/>
  <c r="AD30" i="1" s="1"/>
  <c r="AC31" i="1"/>
  <c r="AC32" i="1"/>
  <c r="AD32" i="1"/>
  <c r="AC33" i="1"/>
  <c r="AD33" i="1" s="1"/>
  <c r="AC34" i="1"/>
  <c r="AM24" i="1"/>
  <c r="AS37" i="1" s="1"/>
  <c r="C37" i="1" s="1"/>
  <c r="I196" i="6" s="1"/>
  <c r="AM23" i="1"/>
  <c r="AS43" i="1"/>
  <c r="C43" i="1" s="1"/>
  <c r="AM22" i="1"/>
  <c r="AS29" i="1"/>
  <c r="C29" i="1" s="1"/>
  <c r="I213" i="6" s="1"/>
  <c r="AM21" i="1"/>
  <c r="AS26" i="1" s="1"/>
  <c r="C26" i="1" s="1"/>
  <c r="AS41" i="1"/>
  <c r="C41" i="1" s="1"/>
  <c r="AM20" i="1"/>
  <c r="AS21" i="1"/>
  <c r="C21" i="1" s="1"/>
  <c r="I280" i="7" s="1"/>
  <c r="G280" i="7"/>
  <c r="G281" i="7"/>
  <c r="G282" i="7"/>
  <c r="G283" i="7"/>
  <c r="G284" i="7"/>
  <c r="G285" i="7"/>
  <c r="G286" i="7"/>
  <c r="G287" i="7"/>
  <c r="G288" i="7"/>
  <c r="G289" i="7"/>
  <c r="G290" i="7"/>
  <c r="G291" i="7"/>
  <c r="G292" i="7"/>
  <c r="G293" i="7"/>
  <c r="G294" i="7"/>
  <c r="G255" i="7"/>
  <c r="G256" i="7"/>
  <c r="G257" i="7"/>
  <c r="G258" i="7"/>
  <c r="G259" i="7"/>
  <c r="G260" i="7"/>
  <c r="G261" i="7"/>
  <c r="G262" i="7"/>
  <c r="G263" i="7"/>
  <c r="G264" i="7"/>
  <c r="G265" i="7"/>
  <c r="G266" i="7"/>
  <c r="G267" i="7"/>
  <c r="G268" i="7"/>
  <c r="G269" i="7"/>
  <c r="G230" i="7"/>
  <c r="G231" i="7"/>
  <c r="G232" i="7"/>
  <c r="G233" i="7"/>
  <c r="G234" i="7"/>
  <c r="G235" i="7"/>
  <c r="G236" i="7"/>
  <c r="G237" i="7"/>
  <c r="G238" i="7"/>
  <c r="G239" i="7"/>
  <c r="G240" i="7"/>
  <c r="G241" i="7"/>
  <c r="G242" i="7"/>
  <c r="G243" i="7"/>
  <c r="G244" i="7"/>
  <c r="G205" i="7"/>
  <c r="G206" i="7"/>
  <c r="G207" i="7"/>
  <c r="G208" i="7"/>
  <c r="G209" i="7"/>
  <c r="G210" i="7"/>
  <c r="G211" i="7"/>
  <c r="G212" i="7"/>
  <c r="G213" i="7"/>
  <c r="G214" i="7"/>
  <c r="G215" i="7"/>
  <c r="G216" i="7"/>
  <c r="G217" i="7"/>
  <c r="G218" i="7"/>
  <c r="G21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19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J30" i="7"/>
  <c r="J5" i="7"/>
  <c r="G5" i="7"/>
  <c r="G4" i="7"/>
  <c r="G29" i="7"/>
  <c r="G54" i="7"/>
  <c r="G79" i="7"/>
  <c r="G104" i="7"/>
  <c r="G129" i="7"/>
  <c r="G154" i="7"/>
  <c r="G179" i="7"/>
  <c r="G204" i="7"/>
  <c r="G229" i="7"/>
  <c r="G254" i="7"/>
  <c r="G279" i="7"/>
  <c r="J279" i="7"/>
  <c r="J254" i="7"/>
  <c r="J229" i="7"/>
  <c r="J204" i="7"/>
  <c r="J179" i="7"/>
  <c r="J154" i="7"/>
  <c r="J129" i="7"/>
  <c r="J104" i="7"/>
  <c r="J79" i="7"/>
  <c r="J54" i="7"/>
  <c r="J29" i="7"/>
  <c r="J4" i="7"/>
  <c r="B4" i="7"/>
  <c r="A1" i="7"/>
  <c r="B4" i="6"/>
  <c r="A1" i="6"/>
  <c r="AK20" i="1"/>
  <c r="AR27" i="1" s="1"/>
  <c r="B27" i="1" s="1"/>
  <c r="D294" i="7"/>
  <c r="C294" i="7"/>
  <c r="B294" i="7"/>
  <c r="D293" i="7"/>
  <c r="C293" i="7"/>
  <c r="B293" i="7"/>
  <c r="D292" i="7"/>
  <c r="C292" i="7"/>
  <c r="B292" i="7"/>
  <c r="D291" i="7"/>
  <c r="C291" i="7"/>
  <c r="B291" i="7"/>
  <c r="D290" i="7"/>
  <c r="C290" i="7"/>
  <c r="B290" i="7"/>
  <c r="D289" i="7"/>
  <c r="C289" i="7"/>
  <c r="B289" i="7"/>
  <c r="D288" i="7"/>
  <c r="C288" i="7"/>
  <c r="B288" i="7"/>
  <c r="D287" i="7"/>
  <c r="C287" i="7"/>
  <c r="B287" i="7"/>
  <c r="D286" i="7"/>
  <c r="C286" i="7"/>
  <c r="B286" i="7"/>
  <c r="D285" i="7"/>
  <c r="C285" i="7"/>
  <c r="B285" i="7"/>
  <c r="AR25" i="1"/>
  <c r="B25" i="1"/>
  <c r="H59" i="7" s="1"/>
  <c r="D284" i="7"/>
  <c r="C284" i="7"/>
  <c r="B284" i="7"/>
  <c r="D283" i="7"/>
  <c r="C283" i="7"/>
  <c r="B283" i="7"/>
  <c r="D282" i="7"/>
  <c r="C282" i="7"/>
  <c r="B282" i="7"/>
  <c r="D281" i="7"/>
  <c r="C281" i="7"/>
  <c r="B281" i="7"/>
  <c r="D280" i="7"/>
  <c r="C280" i="7"/>
  <c r="B280" i="7"/>
  <c r="AS20" i="1"/>
  <c r="C20" i="1" s="1"/>
  <c r="AR20" i="1"/>
  <c r="B20" i="1"/>
  <c r="H79" i="7" s="1"/>
  <c r="D279" i="7"/>
  <c r="C279" i="7"/>
  <c r="B279" i="7"/>
  <c r="D269" i="7"/>
  <c r="C269" i="7"/>
  <c r="B269" i="7"/>
  <c r="D268" i="7"/>
  <c r="C268" i="7"/>
  <c r="B268" i="7"/>
  <c r="D267" i="7"/>
  <c r="C267" i="7"/>
  <c r="B267" i="7"/>
  <c r="D266" i="7"/>
  <c r="C266" i="7"/>
  <c r="B266" i="7"/>
  <c r="D265" i="7"/>
  <c r="C265" i="7"/>
  <c r="B265" i="7"/>
  <c r="D264" i="7"/>
  <c r="C264" i="7"/>
  <c r="B264" i="7"/>
  <c r="D263" i="7"/>
  <c r="C263" i="7"/>
  <c r="B263" i="7"/>
  <c r="D262" i="7"/>
  <c r="C262" i="7"/>
  <c r="B262" i="7"/>
  <c r="D261" i="7"/>
  <c r="C261" i="7"/>
  <c r="B261" i="7"/>
  <c r="D260" i="7"/>
  <c r="C260" i="7"/>
  <c r="B260" i="7"/>
  <c r="D259" i="7"/>
  <c r="C259" i="7"/>
  <c r="B259" i="7"/>
  <c r="D258" i="7"/>
  <c r="C258" i="7"/>
  <c r="B258" i="7"/>
  <c r="D257" i="7"/>
  <c r="C257" i="7"/>
  <c r="B257" i="7"/>
  <c r="D256" i="7"/>
  <c r="C256" i="7"/>
  <c r="B256" i="7"/>
  <c r="D255" i="7"/>
  <c r="C255" i="7"/>
  <c r="B255" i="7"/>
  <c r="D254" i="7"/>
  <c r="C254" i="7"/>
  <c r="B254" i="7"/>
  <c r="D244" i="7"/>
  <c r="C244" i="7"/>
  <c r="B244" i="7"/>
  <c r="D243" i="7"/>
  <c r="C243" i="7"/>
  <c r="B243" i="7"/>
  <c r="D242" i="7"/>
  <c r="C242" i="7"/>
  <c r="B242" i="7"/>
  <c r="D241" i="7"/>
  <c r="C241" i="7"/>
  <c r="B241" i="7"/>
  <c r="D240" i="7"/>
  <c r="C240" i="7"/>
  <c r="B240" i="7"/>
  <c r="D239" i="7"/>
  <c r="C239" i="7"/>
  <c r="B239" i="7"/>
  <c r="D238" i="7"/>
  <c r="C238" i="7"/>
  <c r="B238" i="7"/>
  <c r="D237" i="7"/>
  <c r="C237" i="7"/>
  <c r="B237" i="7"/>
  <c r="D236" i="7"/>
  <c r="C236" i="7"/>
  <c r="B236" i="7"/>
  <c r="D235" i="7"/>
  <c r="C235" i="7"/>
  <c r="B235" i="7"/>
  <c r="D234" i="7"/>
  <c r="C234" i="7"/>
  <c r="B234" i="7"/>
  <c r="D233" i="7"/>
  <c r="C233" i="7"/>
  <c r="B233" i="7"/>
  <c r="D232" i="7"/>
  <c r="C232" i="7"/>
  <c r="B232" i="7"/>
  <c r="D231" i="7"/>
  <c r="C231" i="7"/>
  <c r="B231" i="7"/>
  <c r="D230" i="7"/>
  <c r="C230" i="7"/>
  <c r="B230" i="7"/>
  <c r="D229" i="7"/>
  <c r="C229" i="7"/>
  <c r="B229" i="7"/>
  <c r="D219" i="7"/>
  <c r="C219" i="7"/>
  <c r="B219" i="7"/>
  <c r="D218" i="7"/>
  <c r="C218" i="7"/>
  <c r="B218" i="7"/>
  <c r="D217" i="7"/>
  <c r="C217" i="7"/>
  <c r="B217" i="7"/>
  <c r="D216" i="7"/>
  <c r="C216" i="7"/>
  <c r="B216" i="7"/>
  <c r="D215" i="7"/>
  <c r="C215" i="7"/>
  <c r="B215" i="7"/>
  <c r="D214" i="7"/>
  <c r="C214" i="7"/>
  <c r="B214" i="7"/>
  <c r="D213" i="7"/>
  <c r="C213" i="7"/>
  <c r="B213" i="7"/>
  <c r="D212" i="7"/>
  <c r="C212" i="7"/>
  <c r="B212" i="7"/>
  <c r="D211" i="7"/>
  <c r="C211" i="7"/>
  <c r="B211" i="7"/>
  <c r="D210" i="7"/>
  <c r="C210" i="7"/>
  <c r="B210" i="7"/>
  <c r="D209" i="7"/>
  <c r="C209" i="7"/>
  <c r="B209" i="7"/>
  <c r="D208" i="7"/>
  <c r="C208" i="7"/>
  <c r="B208" i="7"/>
  <c r="D207" i="7"/>
  <c r="C207" i="7"/>
  <c r="B207" i="7"/>
  <c r="D206" i="7"/>
  <c r="C206" i="7"/>
  <c r="B206" i="7"/>
  <c r="D205" i="7"/>
  <c r="C205" i="7"/>
  <c r="B205" i="7"/>
  <c r="D204" i="7"/>
  <c r="C204" i="7"/>
  <c r="B204" i="7"/>
  <c r="D194" i="7"/>
  <c r="C194" i="7"/>
  <c r="B194" i="7"/>
  <c r="D193" i="7"/>
  <c r="C193" i="7"/>
  <c r="B193" i="7"/>
  <c r="D192" i="7"/>
  <c r="C192" i="7"/>
  <c r="B192" i="7"/>
  <c r="D191" i="7"/>
  <c r="C191" i="7"/>
  <c r="B191" i="7"/>
  <c r="D190" i="7"/>
  <c r="C190" i="7"/>
  <c r="B190" i="7"/>
  <c r="D189" i="7"/>
  <c r="C189" i="7"/>
  <c r="B189" i="7"/>
  <c r="D188" i="7"/>
  <c r="C188" i="7"/>
  <c r="B188" i="7"/>
  <c r="D187" i="7"/>
  <c r="C187" i="7"/>
  <c r="B187" i="7"/>
  <c r="D186" i="7"/>
  <c r="C186" i="7"/>
  <c r="B186" i="7"/>
  <c r="D185" i="7"/>
  <c r="C185" i="7"/>
  <c r="B185" i="7"/>
  <c r="D184" i="7"/>
  <c r="C184" i="7"/>
  <c r="B184" i="7"/>
  <c r="D183" i="7"/>
  <c r="C183" i="7"/>
  <c r="B183" i="7"/>
  <c r="D182" i="7"/>
  <c r="C182" i="7"/>
  <c r="B182" i="7"/>
  <c r="D181" i="7"/>
  <c r="C181" i="7"/>
  <c r="B181" i="7"/>
  <c r="D180" i="7"/>
  <c r="C180" i="7"/>
  <c r="B180" i="7"/>
  <c r="D179" i="7"/>
  <c r="C179" i="7"/>
  <c r="B179" i="7"/>
  <c r="D169" i="7"/>
  <c r="C169" i="7"/>
  <c r="B169" i="7"/>
  <c r="D168" i="7"/>
  <c r="C168" i="7"/>
  <c r="B168" i="7"/>
  <c r="D167" i="7"/>
  <c r="C167" i="7"/>
  <c r="B167" i="7"/>
  <c r="D166" i="7"/>
  <c r="C166" i="7"/>
  <c r="B166" i="7"/>
  <c r="D165" i="7"/>
  <c r="C165" i="7"/>
  <c r="B165" i="7"/>
  <c r="D164" i="7"/>
  <c r="C164" i="7"/>
  <c r="B164" i="7"/>
  <c r="D163" i="7"/>
  <c r="C163" i="7"/>
  <c r="B163" i="7"/>
  <c r="D162" i="7"/>
  <c r="C162" i="7"/>
  <c r="B162" i="7"/>
  <c r="D161" i="7"/>
  <c r="C161" i="7"/>
  <c r="B161" i="7"/>
  <c r="D160" i="7"/>
  <c r="C160" i="7"/>
  <c r="B160" i="7"/>
  <c r="D159" i="7"/>
  <c r="C159" i="7"/>
  <c r="B159" i="7"/>
  <c r="D158" i="7"/>
  <c r="C158" i="7"/>
  <c r="B158" i="7"/>
  <c r="D157" i="7"/>
  <c r="C157" i="7"/>
  <c r="B157" i="7"/>
  <c r="D156" i="7"/>
  <c r="C156" i="7"/>
  <c r="B156" i="7"/>
  <c r="D155" i="7"/>
  <c r="C155" i="7"/>
  <c r="B155" i="7"/>
  <c r="D154" i="7"/>
  <c r="C154" i="7"/>
  <c r="B154" i="7"/>
  <c r="D144" i="7"/>
  <c r="C144" i="7"/>
  <c r="B144" i="7"/>
  <c r="D143" i="7"/>
  <c r="C143" i="7"/>
  <c r="B143" i="7"/>
  <c r="D142" i="7"/>
  <c r="C142" i="7"/>
  <c r="B142" i="7"/>
  <c r="D141" i="7"/>
  <c r="C141" i="7"/>
  <c r="B141" i="7"/>
  <c r="D140" i="7"/>
  <c r="C140" i="7"/>
  <c r="B140" i="7"/>
  <c r="D139" i="7"/>
  <c r="C139" i="7"/>
  <c r="B139" i="7"/>
  <c r="D138" i="7"/>
  <c r="C138" i="7"/>
  <c r="B138" i="7"/>
  <c r="D137" i="7"/>
  <c r="C137" i="7"/>
  <c r="B137" i="7"/>
  <c r="D136" i="7"/>
  <c r="C136" i="7"/>
  <c r="B136" i="7"/>
  <c r="D135" i="7"/>
  <c r="C135" i="7"/>
  <c r="B135" i="7"/>
  <c r="D134" i="7"/>
  <c r="C134" i="7"/>
  <c r="B134" i="7"/>
  <c r="D133" i="7"/>
  <c r="C133" i="7"/>
  <c r="B133" i="7"/>
  <c r="D132" i="7"/>
  <c r="C132" i="7"/>
  <c r="B132" i="7"/>
  <c r="D131" i="7"/>
  <c r="C131" i="7"/>
  <c r="B131" i="7"/>
  <c r="D130" i="7"/>
  <c r="C130" i="7"/>
  <c r="B130" i="7"/>
  <c r="D129" i="7"/>
  <c r="C129" i="7"/>
  <c r="B129" i="7"/>
  <c r="D119" i="7"/>
  <c r="C119" i="7"/>
  <c r="B119" i="7"/>
  <c r="D118" i="7"/>
  <c r="C118" i="7"/>
  <c r="B118" i="7"/>
  <c r="D117" i="7"/>
  <c r="C117" i="7"/>
  <c r="B117" i="7"/>
  <c r="D116" i="7"/>
  <c r="C116" i="7"/>
  <c r="B116" i="7"/>
  <c r="D115" i="7"/>
  <c r="C115" i="7"/>
  <c r="B115" i="7"/>
  <c r="D114" i="7"/>
  <c r="C114" i="7"/>
  <c r="B114" i="7"/>
  <c r="D113" i="7"/>
  <c r="C113" i="7"/>
  <c r="B113" i="7"/>
  <c r="D112" i="7"/>
  <c r="C112" i="7"/>
  <c r="B112" i="7"/>
  <c r="D111" i="7"/>
  <c r="C111" i="7"/>
  <c r="B111" i="7"/>
  <c r="D110" i="7"/>
  <c r="C110" i="7"/>
  <c r="B110" i="7"/>
  <c r="D109" i="7"/>
  <c r="C109" i="7"/>
  <c r="B109" i="7"/>
  <c r="D108" i="7"/>
  <c r="C108" i="7"/>
  <c r="B108" i="7"/>
  <c r="D107" i="7"/>
  <c r="C107" i="7"/>
  <c r="B107" i="7"/>
  <c r="D106" i="7"/>
  <c r="C106" i="7"/>
  <c r="B106" i="7"/>
  <c r="D105" i="7"/>
  <c r="C105" i="7"/>
  <c r="B105" i="7"/>
  <c r="D104" i="7"/>
  <c r="C104" i="7"/>
  <c r="B104" i="7"/>
  <c r="D94" i="7"/>
  <c r="C94" i="7"/>
  <c r="B94" i="7"/>
  <c r="D93" i="7"/>
  <c r="C93" i="7"/>
  <c r="B93" i="7"/>
  <c r="D92" i="7"/>
  <c r="C92" i="7"/>
  <c r="B92" i="7"/>
  <c r="D91" i="7"/>
  <c r="C91" i="7"/>
  <c r="B91" i="7"/>
  <c r="D90" i="7"/>
  <c r="C90" i="7"/>
  <c r="B90" i="7"/>
  <c r="D89" i="7"/>
  <c r="C89" i="7"/>
  <c r="B89" i="7"/>
  <c r="D88" i="7"/>
  <c r="C88" i="7"/>
  <c r="B88" i="7"/>
  <c r="D87" i="7"/>
  <c r="C87" i="7"/>
  <c r="B87" i="7"/>
  <c r="D86" i="7"/>
  <c r="C86" i="7"/>
  <c r="B86" i="7"/>
  <c r="D85" i="7"/>
  <c r="C85" i="7"/>
  <c r="B85" i="7"/>
  <c r="D84" i="7"/>
  <c r="C84" i="7"/>
  <c r="B84" i="7"/>
  <c r="D83" i="7"/>
  <c r="C83" i="7"/>
  <c r="B83" i="7"/>
  <c r="D82" i="7"/>
  <c r="C82" i="7"/>
  <c r="B82" i="7"/>
  <c r="D81" i="7"/>
  <c r="C81" i="7"/>
  <c r="B81" i="7"/>
  <c r="D80" i="7"/>
  <c r="C80" i="7"/>
  <c r="B80" i="7"/>
  <c r="D79" i="7"/>
  <c r="C79" i="7"/>
  <c r="B79" i="7"/>
  <c r="D69" i="7"/>
  <c r="C69" i="7"/>
  <c r="B69" i="7"/>
  <c r="D68" i="7"/>
  <c r="C68" i="7"/>
  <c r="B68" i="7"/>
  <c r="D67" i="7"/>
  <c r="C67" i="7"/>
  <c r="B67" i="7"/>
  <c r="D66" i="7"/>
  <c r="C66" i="7"/>
  <c r="B66" i="7"/>
  <c r="D65" i="7"/>
  <c r="C65" i="7"/>
  <c r="B65" i="7"/>
  <c r="D64" i="7"/>
  <c r="C64" i="7"/>
  <c r="B64" i="7"/>
  <c r="D63" i="7"/>
  <c r="C63" i="7"/>
  <c r="B63" i="7"/>
  <c r="D62" i="7"/>
  <c r="C62" i="7"/>
  <c r="B62" i="7"/>
  <c r="D61" i="7"/>
  <c r="C61" i="7"/>
  <c r="B61" i="7"/>
  <c r="D60" i="7"/>
  <c r="C60" i="7"/>
  <c r="B60" i="7"/>
  <c r="D59" i="7"/>
  <c r="C59" i="7"/>
  <c r="B59" i="7"/>
  <c r="D58" i="7"/>
  <c r="C58" i="7"/>
  <c r="B58" i="7"/>
  <c r="D57" i="7"/>
  <c r="C57" i="7"/>
  <c r="B57" i="7"/>
  <c r="D56" i="7"/>
  <c r="C56" i="7"/>
  <c r="B56" i="7"/>
  <c r="D55" i="7"/>
  <c r="C55" i="7"/>
  <c r="B55" i="7"/>
  <c r="D54" i="7"/>
  <c r="C54" i="7"/>
  <c r="B54" i="7"/>
  <c r="D44" i="7"/>
  <c r="C44" i="7"/>
  <c r="B44" i="7"/>
  <c r="D43" i="7"/>
  <c r="C43" i="7"/>
  <c r="B43" i="7"/>
  <c r="D42" i="7"/>
  <c r="C42" i="7"/>
  <c r="B42" i="7"/>
  <c r="D41" i="7"/>
  <c r="C41" i="7"/>
  <c r="B41" i="7"/>
  <c r="D40" i="7"/>
  <c r="C40" i="7"/>
  <c r="B40" i="7"/>
  <c r="D39" i="7"/>
  <c r="C39" i="7"/>
  <c r="B39" i="7"/>
  <c r="D38" i="7"/>
  <c r="C38" i="7"/>
  <c r="B38" i="7"/>
  <c r="D37" i="7"/>
  <c r="C37" i="7"/>
  <c r="B37" i="7"/>
  <c r="D36" i="7"/>
  <c r="C36" i="7"/>
  <c r="B36" i="7"/>
  <c r="D35" i="7"/>
  <c r="C35" i="7"/>
  <c r="B35" i="7"/>
  <c r="D34" i="7"/>
  <c r="C34" i="7"/>
  <c r="B34" i="7"/>
  <c r="D33" i="7"/>
  <c r="C33" i="7"/>
  <c r="B33" i="7"/>
  <c r="D32" i="7"/>
  <c r="C32" i="7"/>
  <c r="B32" i="7"/>
  <c r="D31" i="7"/>
  <c r="C31" i="7"/>
  <c r="B31" i="7"/>
  <c r="D30" i="7"/>
  <c r="C30" i="7"/>
  <c r="B30" i="7"/>
  <c r="D29" i="7"/>
  <c r="C29" i="7"/>
  <c r="B29" i="7"/>
  <c r="D5" i="7"/>
  <c r="C5" i="7"/>
  <c r="B5" i="7"/>
  <c r="D4" i="7"/>
  <c r="C4" i="7"/>
  <c r="D45" i="1"/>
  <c r="E45" i="1"/>
  <c r="F45" i="1"/>
  <c r="G45" i="1"/>
  <c r="H45" i="1"/>
  <c r="I45" i="1"/>
  <c r="J45" i="1"/>
  <c r="K45" i="1"/>
  <c r="L45" i="1"/>
  <c r="M45" i="1"/>
  <c r="N45" i="1"/>
  <c r="O45" i="1"/>
  <c r="Q45" i="1"/>
  <c r="AC45" i="1" s="1"/>
  <c r="H14" i="1" s="1"/>
  <c r="R45" i="1"/>
  <c r="S45" i="1"/>
  <c r="T45" i="1"/>
  <c r="U45" i="1"/>
  <c r="V45" i="1"/>
  <c r="W45" i="1"/>
  <c r="X45" i="1"/>
  <c r="Y45" i="1"/>
  <c r="Z45" i="1"/>
  <c r="AA45" i="1"/>
  <c r="AB45" i="1"/>
  <c r="AC22" i="1"/>
  <c r="AD22" i="1"/>
  <c r="AC21" i="1"/>
  <c r="AC20" i="1"/>
  <c r="J279" i="6"/>
  <c r="J254" i="6"/>
  <c r="J229" i="6"/>
  <c r="J204" i="6"/>
  <c r="J179" i="6"/>
  <c r="J154" i="6"/>
  <c r="J129" i="6"/>
  <c r="J104" i="6"/>
  <c r="J79" i="6"/>
  <c r="G280" i="6"/>
  <c r="G281" i="6"/>
  <c r="G282" i="6"/>
  <c r="G283" i="6"/>
  <c r="G284" i="6"/>
  <c r="G285" i="6"/>
  <c r="G286" i="6"/>
  <c r="G287" i="6"/>
  <c r="G288" i="6"/>
  <c r="G289" i="6"/>
  <c r="G290" i="6"/>
  <c r="G291" i="6"/>
  <c r="G292" i="6"/>
  <c r="G293" i="6"/>
  <c r="G294" i="6"/>
  <c r="G279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54" i="6"/>
  <c r="G244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29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04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79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54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29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04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79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54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29" i="6"/>
  <c r="J54" i="6"/>
  <c r="J30" i="6"/>
  <c r="J29" i="6"/>
  <c r="J5" i="6"/>
  <c r="J4" i="6"/>
  <c r="G5" i="6"/>
  <c r="G4" i="6"/>
  <c r="D5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9" i="6"/>
  <c r="D230" i="6"/>
  <c r="D231" i="6"/>
  <c r="D232" i="6"/>
  <c r="D233" i="6"/>
  <c r="D234" i="6"/>
  <c r="D235" i="6"/>
  <c r="D236" i="6"/>
  <c r="D237" i="6"/>
  <c r="D238" i="6"/>
  <c r="D239" i="6"/>
  <c r="D240" i="6"/>
  <c r="D241" i="6"/>
  <c r="D242" i="6"/>
  <c r="D243" i="6"/>
  <c r="D244" i="6"/>
  <c r="D254" i="6"/>
  <c r="D255" i="6"/>
  <c r="D256" i="6"/>
  <c r="D257" i="6"/>
  <c r="D258" i="6"/>
  <c r="D259" i="6"/>
  <c r="D260" i="6"/>
  <c r="D261" i="6"/>
  <c r="D262" i="6"/>
  <c r="D263" i="6"/>
  <c r="D264" i="6"/>
  <c r="D265" i="6"/>
  <c r="D266" i="6"/>
  <c r="D267" i="6"/>
  <c r="D268" i="6"/>
  <c r="D269" i="6"/>
  <c r="D279" i="6"/>
  <c r="D280" i="6"/>
  <c r="D281" i="6"/>
  <c r="D282" i="6"/>
  <c r="D283" i="6"/>
  <c r="D284" i="6"/>
  <c r="D285" i="6"/>
  <c r="D286" i="6"/>
  <c r="D287" i="6"/>
  <c r="D288" i="6"/>
  <c r="D289" i="6"/>
  <c r="D290" i="6"/>
  <c r="D291" i="6"/>
  <c r="D292" i="6"/>
  <c r="D293" i="6"/>
  <c r="D294" i="6"/>
  <c r="D4" i="6"/>
  <c r="C5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C241" i="6"/>
  <c r="C242" i="6"/>
  <c r="C243" i="6"/>
  <c r="C244" i="6"/>
  <c r="C254" i="6"/>
  <c r="C255" i="6"/>
  <c r="C256" i="6"/>
  <c r="C257" i="6"/>
  <c r="C258" i="6"/>
  <c r="C259" i="6"/>
  <c r="C260" i="6"/>
  <c r="C261" i="6"/>
  <c r="C262" i="6"/>
  <c r="C263" i="6"/>
  <c r="C264" i="6"/>
  <c r="C265" i="6"/>
  <c r="C266" i="6"/>
  <c r="C267" i="6"/>
  <c r="C268" i="6"/>
  <c r="C269" i="6"/>
  <c r="C279" i="6"/>
  <c r="C280" i="6"/>
  <c r="C281" i="6"/>
  <c r="C282" i="6"/>
  <c r="C283" i="6"/>
  <c r="C284" i="6"/>
  <c r="C285" i="6"/>
  <c r="C286" i="6"/>
  <c r="C287" i="6"/>
  <c r="C288" i="6"/>
  <c r="C289" i="6"/>
  <c r="C290" i="6"/>
  <c r="C291" i="6"/>
  <c r="C292" i="6"/>
  <c r="C293" i="6"/>
  <c r="C294" i="6"/>
  <c r="C4" i="6"/>
  <c r="B5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B93" i="6"/>
  <c r="B94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194" i="6"/>
  <c r="B204" i="6"/>
  <c r="B205" i="6"/>
  <c r="B206" i="6"/>
  <c r="B207" i="6"/>
  <c r="B208" i="6"/>
  <c r="B209" i="6"/>
  <c r="B210" i="6"/>
  <c r="B211" i="6"/>
  <c r="B212" i="6"/>
  <c r="B213" i="6"/>
  <c r="B214" i="6"/>
  <c r="B215" i="6"/>
  <c r="B216" i="6"/>
  <c r="B217" i="6"/>
  <c r="B218" i="6"/>
  <c r="B219" i="6"/>
  <c r="B229" i="6"/>
  <c r="B230" i="6"/>
  <c r="B231" i="6"/>
  <c r="B232" i="6"/>
  <c r="B233" i="6"/>
  <c r="B234" i="6"/>
  <c r="B235" i="6"/>
  <c r="B236" i="6"/>
  <c r="B237" i="6"/>
  <c r="B238" i="6"/>
  <c r="B239" i="6"/>
  <c r="B240" i="6"/>
  <c r="B241" i="6"/>
  <c r="B242" i="6"/>
  <c r="B243" i="6"/>
  <c r="B244" i="6"/>
  <c r="B254" i="6"/>
  <c r="B255" i="6"/>
  <c r="B256" i="6"/>
  <c r="B257" i="6"/>
  <c r="B258" i="6"/>
  <c r="B259" i="6"/>
  <c r="B260" i="6"/>
  <c r="B261" i="6"/>
  <c r="B262" i="6"/>
  <c r="B263" i="6"/>
  <c r="B264" i="6"/>
  <c r="B265" i="6"/>
  <c r="B266" i="6"/>
  <c r="B267" i="6"/>
  <c r="B268" i="6"/>
  <c r="B269" i="6"/>
  <c r="B279" i="6"/>
  <c r="B280" i="6"/>
  <c r="B281" i="6"/>
  <c r="B282" i="6"/>
  <c r="B283" i="6"/>
  <c r="B284" i="6"/>
  <c r="B285" i="6"/>
  <c r="B286" i="6"/>
  <c r="B287" i="6"/>
  <c r="B288" i="6"/>
  <c r="B289" i="6"/>
  <c r="B290" i="6"/>
  <c r="B291" i="6"/>
  <c r="B292" i="6"/>
  <c r="B293" i="6"/>
  <c r="B294" i="6"/>
  <c r="H4" i="6"/>
  <c r="H154" i="6"/>
  <c r="H104" i="6"/>
  <c r="H16" i="1"/>
  <c r="J16" i="1" s="1"/>
  <c r="AD40" i="1"/>
  <c r="I275" i="7"/>
  <c r="I275" i="6"/>
  <c r="I250" i="7"/>
  <c r="I225" i="6"/>
  <c r="I100" i="6"/>
  <c r="I50" i="7"/>
  <c r="I50" i="6"/>
  <c r="I25" i="7"/>
  <c r="I302" i="6"/>
  <c r="I177" i="6"/>
  <c r="I127" i="7"/>
  <c r="I127" i="6"/>
  <c r="I102" i="7"/>
  <c r="I77" i="6"/>
  <c r="J14" i="1"/>
  <c r="AD34" i="1"/>
  <c r="P45" i="1"/>
  <c r="D14" i="1"/>
  <c r="F14" i="1" s="1"/>
  <c r="H279" i="6"/>
  <c r="H179" i="6"/>
  <c r="H129" i="6"/>
  <c r="H254" i="7"/>
  <c r="H204" i="7"/>
  <c r="H179" i="7"/>
  <c r="H154" i="7"/>
  <c r="H129" i="7"/>
  <c r="H104" i="7"/>
  <c r="H29" i="7"/>
  <c r="H4" i="7"/>
  <c r="AR23" i="1"/>
  <c r="B23" i="1" s="1"/>
  <c r="AR21" i="1"/>
  <c r="B21" i="1" s="1"/>
  <c r="AS22" i="1"/>
  <c r="AR44" i="1"/>
  <c r="B44" i="1"/>
  <c r="H228" i="7" s="1"/>
  <c r="AR42" i="1"/>
  <c r="B42" i="1" s="1"/>
  <c r="H76" i="6" s="1"/>
  <c r="AR40" i="1"/>
  <c r="B40" i="1" s="1"/>
  <c r="H274" i="6" s="1"/>
  <c r="AR38" i="1"/>
  <c r="B38" i="1"/>
  <c r="H247" i="6" s="1"/>
  <c r="AR36" i="1"/>
  <c r="B36" i="1" s="1"/>
  <c r="H295" i="6" s="1"/>
  <c r="AR34" i="1"/>
  <c r="B34" i="1" s="1"/>
  <c r="AR32" i="1"/>
  <c r="B32" i="1" s="1"/>
  <c r="H91" i="7" s="1"/>
  <c r="AR28" i="1"/>
  <c r="B28" i="1"/>
  <c r="AR26" i="1"/>
  <c r="B26" i="1"/>
  <c r="H185" i="6" s="1"/>
  <c r="AS27" i="1"/>
  <c r="C27" i="1" s="1"/>
  <c r="I61" i="7" s="1"/>
  <c r="AS25" i="1"/>
  <c r="C25" i="1" s="1"/>
  <c r="AS30" i="1"/>
  <c r="C30" i="1"/>
  <c r="I139" i="7" s="1"/>
  <c r="AS32" i="1"/>
  <c r="C32" i="1" s="1"/>
  <c r="I66" i="6" s="1"/>
  <c r="AS34" i="1"/>
  <c r="C34" i="1" s="1"/>
  <c r="AS40" i="1"/>
  <c r="C40" i="1" s="1"/>
  <c r="I299" i="7" s="1"/>
  <c r="AS42" i="1"/>
  <c r="C42" i="1"/>
  <c r="AS44" i="1"/>
  <c r="C44" i="1"/>
  <c r="I203" i="7" s="1"/>
  <c r="AR24" i="1"/>
  <c r="B24" i="1" s="1"/>
  <c r="AR22" i="1"/>
  <c r="B22" i="1" s="1"/>
  <c r="H131" i="6" s="1"/>
  <c r="AS23" i="1"/>
  <c r="C23" i="1"/>
  <c r="I157" i="6" s="1"/>
  <c r="AR43" i="1"/>
  <c r="B43" i="1" s="1"/>
  <c r="H77" i="7" s="1"/>
  <c r="AR39" i="1"/>
  <c r="B39" i="1" s="1"/>
  <c r="AR37" i="1"/>
  <c r="B37" i="1" s="1"/>
  <c r="H71" i="6" s="1"/>
  <c r="AR35" i="1"/>
  <c r="B35" i="1"/>
  <c r="H44" i="6" s="1"/>
  <c r="AR33" i="1"/>
  <c r="B33" i="1"/>
  <c r="H217" i="7" s="1"/>
  <c r="AR31" i="1"/>
  <c r="B31" i="1" s="1"/>
  <c r="AR29" i="1"/>
  <c r="B29" i="1" s="1"/>
  <c r="H288" i="6" s="1"/>
  <c r="AS24" i="1"/>
  <c r="C24" i="1"/>
  <c r="AS31" i="1"/>
  <c r="C31" i="1" s="1"/>
  <c r="AS35" i="1"/>
  <c r="C35" i="1" s="1"/>
  <c r="I44" i="6" s="1"/>
  <c r="AS33" i="1"/>
  <c r="C33" i="1"/>
  <c r="I117" i="6" s="1"/>
  <c r="AS39" i="1"/>
  <c r="AS28" i="1"/>
  <c r="C28" i="1" s="1"/>
  <c r="I5" i="6"/>
  <c r="C22" i="1"/>
  <c r="I256" i="6" s="1"/>
  <c r="I154" i="7"/>
  <c r="I54" i="7"/>
  <c r="I29" i="7"/>
  <c r="I229" i="6"/>
  <c r="I4" i="6"/>
  <c r="I303" i="6"/>
  <c r="I278" i="7"/>
  <c r="I253" i="7"/>
  <c r="I228" i="6"/>
  <c r="I203" i="6"/>
  <c r="I178" i="7"/>
  <c r="I178" i="6"/>
  <c r="I153" i="7"/>
  <c r="I153" i="6"/>
  <c r="I128" i="6"/>
  <c r="I103" i="7"/>
  <c r="I103" i="6"/>
  <c r="I78" i="6"/>
  <c r="I53" i="7"/>
  <c r="I28" i="6"/>
  <c r="I276" i="6"/>
  <c r="I226" i="7"/>
  <c r="I201" i="6"/>
  <c r="I176" i="7"/>
  <c r="I101" i="7"/>
  <c r="I149" i="7"/>
  <c r="I49" i="6"/>
  <c r="I24" i="6"/>
  <c r="H5" i="6"/>
  <c r="H198" i="6" l="1"/>
  <c r="H123" i="7"/>
  <c r="H223" i="6"/>
  <c r="H148" i="7"/>
  <c r="H23" i="6"/>
  <c r="H248" i="6"/>
  <c r="H173" i="7"/>
  <c r="H48" i="7"/>
  <c r="H48" i="6"/>
  <c r="H273" i="6"/>
  <c r="H198" i="7"/>
  <c r="H98" i="6"/>
  <c r="H273" i="7"/>
  <c r="H73" i="7"/>
  <c r="H148" i="6"/>
  <c r="H223" i="7"/>
  <c r="H173" i="6"/>
  <c r="H298" i="7"/>
  <c r="H98" i="7"/>
  <c r="H73" i="6"/>
  <c r="H298" i="6"/>
  <c r="H23" i="7"/>
  <c r="H248" i="7"/>
  <c r="H123" i="6"/>
  <c r="H293" i="7"/>
  <c r="H93" i="7"/>
  <c r="H143" i="6"/>
  <c r="H118" i="7"/>
  <c r="H143" i="7"/>
  <c r="H193" i="6"/>
  <c r="H168" i="7"/>
  <c r="H243" i="6"/>
  <c r="H18" i="7"/>
  <c r="H268" i="6"/>
  <c r="H18" i="6"/>
  <c r="H268" i="7"/>
  <c r="H68" i="6"/>
  <c r="H193" i="7"/>
  <c r="H168" i="6"/>
  <c r="H43" i="7"/>
  <c r="H218" i="7"/>
  <c r="H93" i="6"/>
  <c r="H218" i="6"/>
  <c r="H293" i="6"/>
  <c r="H43" i="6"/>
  <c r="H118" i="6"/>
  <c r="H68" i="7"/>
  <c r="H243" i="7"/>
  <c r="I118" i="6"/>
  <c r="I18" i="6"/>
  <c r="I293" i="7"/>
  <c r="I93" i="7"/>
  <c r="I143" i="6"/>
  <c r="I168" i="6"/>
  <c r="I18" i="7"/>
  <c r="I193" i="6"/>
  <c r="I268" i="6"/>
  <c r="I168" i="7"/>
  <c r="I268" i="7"/>
  <c r="I68" i="6"/>
  <c r="I193" i="7"/>
  <c r="I143" i="7"/>
  <c r="I43" i="7"/>
  <c r="I218" i="7"/>
  <c r="I93" i="6"/>
  <c r="I218" i="6"/>
  <c r="I293" i="6"/>
  <c r="I118" i="7"/>
  <c r="I43" i="6"/>
  <c r="I68" i="7"/>
  <c r="I243" i="6"/>
  <c r="I243" i="7"/>
  <c r="I137" i="6"/>
  <c r="I112" i="7"/>
  <c r="I162" i="6"/>
  <c r="I187" i="6"/>
  <c r="I37" i="7"/>
  <c r="I37" i="6"/>
  <c r="I162" i="7"/>
  <c r="I212" i="6"/>
  <c r="I237" i="6"/>
  <c r="I237" i="7"/>
  <c r="I112" i="6"/>
  <c r="I87" i="7"/>
  <c r="I62" i="6"/>
  <c r="I262" i="6"/>
  <c r="I262" i="7"/>
  <c r="I187" i="7"/>
  <c r="I137" i="7"/>
  <c r="I87" i="6"/>
  <c r="I12" i="7"/>
  <c r="I212" i="7"/>
  <c r="I287" i="6"/>
  <c r="I62" i="7"/>
  <c r="I209" i="7"/>
  <c r="I259" i="6"/>
  <c r="I59" i="6"/>
  <c r="I9" i="6"/>
  <c r="I234" i="7"/>
  <c r="I259" i="7"/>
  <c r="I59" i="7"/>
  <c r="I284" i="7"/>
  <c r="I159" i="7"/>
  <c r="I84" i="6"/>
  <c r="I34" i="7"/>
  <c r="I159" i="6"/>
  <c r="I134" i="7"/>
  <c r="I184" i="7"/>
  <c r="I184" i="6"/>
  <c r="I134" i="6"/>
  <c r="I34" i="6"/>
  <c r="I9" i="7"/>
  <c r="I284" i="6"/>
  <c r="I209" i="6"/>
  <c r="I109" i="7"/>
  <c r="I109" i="6"/>
  <c r="I234" i="6"/>
  <c r="I84" i="7"/>
  <c r="I229" i="7"/>
  <c r="I254" i="6"/>
  <c r="I204" i="7"/>
  <c r="I204" i="6"/>
  <c r="I179" i="6"/>
  <c r="I129" i="6"/>
  <c r="I79" i="6"/>
  <c r="I29" i="6"/>
  <c r="I254" i="7"/>
  <c r="I104" i="6"/>
  <c r="I179" i="7"/>
  <c r="I54" i="6"/>
  <c r="I129" i="7"/>
  <c r="I104" i="7"/>
  <c r="I4" i="7"/>
  <c r="I279" i="6"/>
  <c r="H186" i="6"/>
  <c r="H36" i="7"/>
  <c r="H36" i="6"/>
  <c r="H161" i="7"/>
  <c r="H211" i="6"/>
  <c r="H11" i="7"/>
  <c r="H236" i="6"/>
  <c r="H211" i="7"/>
  <c r="H261" i="6"/>
  <c r="H261" i="7"/>
  <c r="H86" i="7"/>
  <c r="H61" i="6"/>
  <c r="H11" i="6"/>
  <c r="H86" i="6"/>
  <c r="H186" i="7"/>
  <c r="H161" i="6"/>
  <c r="H136" i="7"/>
  <c r="H286" i="7"/>
  <c r="H286" i="6"/>
  <c r="H136" i="6"/>
  <c r="H111" i="7"/>
  <c r="H61" i="7"/>
  <c r="H72" i="7"/>
  <c r="H145" i="7"/>
  <c r="H132" i="6"/>
  <c r="H107" i="7"/>
  <c r="H157" i="6"/>
  <c r="H7" i="6"/>
  <c r="H182" i="6"/>
  <c r="H32" i="7"/>
  <c r="H32" i="6"/>
  <c r="H157" i="7"/>
  <c r="H207" i="6"/>
  <c r="H282" i="6"/>
  <c r="H282" i="7"/>
  <c r="H57" i="7"/>
  <c r="H232" i="7"/>
  <c r="H232" i="6"/>
  <c r="H107" i="6"/>
  <c r="H82" i="7"/>
  <c r="H57" i="6"/>
  <c r="H7" i="7"/>
  <c r="H257" i="6"/>
  <c r="H82" i="6"/>
  <c r="H257" i="7"/>
  <c r="H182" i="7"/>
  <c r="H132" i="7"/>
  <c r="H112" i="7"/>
  <c r="H162" i="6"/>
  <c r="H137" i="7"/>
  <c r="H162" i="7"/>
  <c r="H212" i="6"/>
  <c r="H187" i="7"/>
  <c r="H262" i="6"/>
  <c r="H237" i="7"/>
  <c r="H112" i="6"/>
  <c r="H87" i="7"/>
  <c r="H62" i="6"/>
  <c r="H262" i="7"/>
  <c r="H37" i="7"/>
  <c r="H87" i="6"/>
  <c r="H12" i="7"/>
  <c r="H212" i="7"/>
  <c r="H187" i="6"/>
  <c r="H287" i="6"/>
  <c r="H37" i="6"/>
  <c r="H12" i="6"/>
  <c r="H287" i="7"/>
  <c r="H137" i="6"/>
  <c r="H237" i="6"/>
  <c r="H258" i="7"/>
  <c r="H58" i="7"/>
  <c r="H108" i="6"/>
  <c r="H283" i="7"/>
  <c r="H83" i="7"/>
  <c r="H108" i="7"/>
  <c r="H158" i="6"/>
  <c r="H133" i="7"/>
  <c r="H183" i="6"/>
  <c r="H208" i="7"/>
  <c r="H33" i="6"/>
  <c r="H8" i="6"/>
  <c r="H208" i="6"/>
  <c r="H133" i="6"/>
  <c r="H283" i="6"/>
  <c r="H233" i="6"/>
  <c r="H233" i="7"/>
  <c r="H58" i="6"/>
  <c r="H158" i="7"/>
  <c r="H183" i="7"/>
  <c r="I155" i="7"/>
  <c r="I205" i="6"/>
  <c r="I180" i="7"/>
  <c r="I205" i="7"/>
  <c r="I255" i="6"/>
  <c r="I230" i="7"/>
  <c r="I105" i="6"/>
  <c r="I80" i="7"/>
  <c r="I230" i="6"/>
  <c r="I55" i="6"/>
  <c r="I30" i="6"/>
  <c r="I30" i="7"/>
  <c r="I5" i="7"/>
  <c r="I80" i="6"/>
  <c r="I255" i="7"/>
  <c r="I155" i="6"/>
  <c r="I130" i="7"/>
  <c r="I180" i="6"/>
  <c r="I130" i="6"/>
  <c r="H33" i="7"/>
  <c r="I91" i="7"/>
  <c r="H119" i="7"/>
  <c r="I105" i="7"/>
  <c r="H131" i="7"/>
  <c r="H181" i="6"/>
  <c r="H31" i="7"/>
  <c r="H31" i="6"/>
  <c r="H156" i="7"/>
  <c r="H181" i="7"/>
  <c r="H231" i="6"/>
  <c r="H206" i="7"/>
  <c r="H281" i="6"/>
  <c r="H6" i="7"/>
  <c r="H106" i="6"/>
  <c r="H231" i="7"/>
  <c r="H81" i="7"/>
  <c r="H56" i="6"/>
  <c r="H6" i="6"/>
  <c r="H256" i="6"/>
  <c r="H81" i="6"/>
  <c r="H256" i="7"/>
  <c r="H156" i="6"/>
  <c r="H281" i="7"/>
  <c r="H106" i="7"/>
  <c r="H56" i="7"/>
  <c r="I99" i="6"/>
  <c r="I190" i="7"/>
  <c r="I240" i="6"/>
  <c r="I215" i="7"/>
  <c r="I240" i="7"/>
  <c r="I290" i="6"/>
  <c r="I265" i="7"/>
  <c r="I140" i="7"/>
  <c r="I15" i="6"/>
  <c r="I290" i="7"/>
  <c r="I190" i="6"/>
  <c r="I140" i="6"/>
  <c r="I215" i="6"/>
  <c r="I115" i="7"/>
  <c r="I40" i="6"/>
  <c r="I65" i="7"/>
  <c r="I115" i="6"/>
  <c r="I90" i="7"/>
  <c r="I65" i="6"/>
  <c r="I165" i="6"/>
  <c r="I90" i="6"/>
  <c r="I40" i="7"/>
  <c r="I283" i="6"/>
  <c r="I83" i="6"/>
  <c r="I258" i="7"/>
  <c r="I58" i="7"/>
  <c r="I108" i="6"/>
  <c r="I133" i="6"/>
  <c r="I158" i="6"/>
  <c r="I183" i="7"/>
  <c r="I183" i="6"/>
  <c r="I208" i="7"/>
  <c r="I33" i="6"/>
  <c r="I8" i="6"/>
  <c r="I208" i="6"/>
  <c r="I108" i="7"/>
  <c r="I283" i="7"/>
  <c r="I233" i="6"/>
  <c r="I83" i="7"/>
  <c r="I233" i="7"/>
  <c r="I58" i="6"/>
  <c r="I258" i="6"/>
  <c r="I8" i="7"/>
  <c r="H8" i="7"/>
  <c r="I88" i="6"/>
  <c r="I144" i="6"/>
  <c r="H302" i="6"/>
  <c r="H227" i="7"/>
  <c r="H102" i="6"/>
  <c r="H277" i="7"/>
  <c r="H152" i="6"/>
  <c r="H302" i="7"/>
  <c r="H202" i="6"/>
  <c r="H102" i="7"/>
  <c r="H227" i="6"/>
  <c r="H127" i="6"/>
  <c r="H77" i="6"/>
  <c r="H252" i="7"/>
  <c r="H152" i="7"/>
  <c r="H27" i="7"/>
  <c r="H177" i="7"/>
  <c r="H252" i="6"/>
  <c r="H52" i="7"/>
  <c r="H27" i="6"/>
  <c r="H202" i="7"/>
  <c r="H277" i="6"/>
  <c r="H177" i="6"/>
  <c r="H52" i="6"/>
  <c r="I174" i="6"/>
  <c r="H166" i="7"/>
  <c r="H216" i="6"/>
  <c r="H16" i="6"/>
  <c r="H191" i="7"/>
  <c r="H216" i="7"/>
  <c r="H266" i="6"/>
  <c r="H241" i="7"/>
  <c r="H166" i="6"/>
  <c r="H91" i="6"/>
  <c r="H41" i="7"/>
  <c r="H141" i="7"/>
  <c r="H16" i="7"/>
  <c r="H291" i="6"/>
  <c r="H291" i="7"/>
  <c r="H191" i="6"/>
  <c r="H141" i="6"/>
  <c r="H116" i="7"/>
  <c r="H41" i="6"/>
  <c r="H66" i="7"/>
  <c r="H241" i="6"/>
  <c r="H116" i="6"/>
  <c r="I249" i="6"/>
  <c r="I154" i="6"/>
  <c r="I125" i="6"/>
  <c r="I300" i="7"/>
  <c r="I100" i="7"/>
  <c r="I225" i="7"/>
  <c r="I200" i="7"/>
  <c r="I200" i="6"/>
  <c r="I150" i="7"/>
  <c r="I175" i="7"/>
  <c r="I175" i="6"/>
  <c r="I150" i="6"/>
  <c r="I125" i="7"/>
  <c r="I75" i="7"/>
  <c r="I300" i="6"/>
  <c r="I75" i="6"/>
  <c r="I250" i="6"/>
  <c r="I25" i="6"/>
  <c r="I265" i="6"/>
  <c r="H266" i="7"/>
  <c r="I117" i="7"/>
  <c r="I167" i="6"/>
  <c r="I142" i="7"/>
  <c r="I167" i="7"/>
  <c r="I217" i="6"/>
  <c r="I192" i="7"/>
  <c r="I267" i="6"/>
  <c r="I92" i="7"/>
  <c r="I267" i="7"/>
  <c r="I67" i="6"/>
  <c r="I42" i="7"/>
  <c r="I217" i="7"/>
  <c r="I92" i="6"/>
  <c r="I192" i="6"/>
  <c r="I292" i="6"/>
  <c r="I292" i="7"/>
  <c r="I42" i="6"/>
  <c r="I142" i="6"/>
  <c r="I17" i="7"/>
  <c r="I242" i="7"/>
  <c r="I242" i="6"/>
  <c r="H62" i="7"/>
  <c r="I74" i="7"/>
  <c r="H113" i="6"/>
  <c r="H13" i="7"/>
  <c r="H288" i="7"/>
  <c r="H88" i="7"/>
  <c r="H138" i="6"/>
  <c r="H163" i="6"/>
  <c r="H188" i="6"/>
  <c r="H63" i="7"/>
  <c r="H238" i="6"/>
  <c r="H13" i="6"/>
  <c r="H238" i="7"/>
  <c r="H63" i="6"/>
  <c r="H163" i="7"/>
  <c r="H263" i="6"/>
  <c r="H38" i="7"/>
  <c r="H263" i="7"/>
  <c r="H188" i="7"/>
  <c r="H138" i="7"/>
  <c r="H88" i="6"/>
  <c r="H213" i="7"/>
  <c r="H113" i="7"/>
  <c r="I151" i="6"/>
  <c r="I126" i="7"/>
  <c r="I101" i="6"/>
  <c r="I301" i="7"/>
  <c r="I76" i="7"/>
  <c r="I301" i="6"/>
  <c r="I76" i="6"/>
  <c r="I276" i="7"/>
  <c r="I51" i="7"/>
  <c r="I251" i="7"/>
  <c r="I26" i="7"/>
  <c r="I251" i="6"/>
  <c r="I26" i="6"/>
  <c r="I226" i="6"/>
  <c r="I201" i="7"/>
  <c r="I151" i="7"/>
  <c r="I126" i="6"/>
  <c r="I12" i="6"/>
  <c r="H224" i="7"/>
  <c r="I221" i="7"/>
  <c r="I287" i="7"/>
  <c r="I263" i="7"/>
  <c r="I63" i="7"/>
  <c r="I113" i="6"/>
  <c r="I13" i="7"/>
  <c r="I288" i="7"/>
  <c r="I88" i="7"/>
  <c r="I113" i="7"/>
  <c r="I163" i="6"/>
  <c r="I138" i="7"/>
  <c r="I238" i="6"/>
  <c r="I13" i="6"/>
  <c r="I238" i="7"/>
  <c r="I63" i="6"/>
  <c r="I163" i="7"/>
  <c r="I263" i="6"/>
  <c r="I38" i="7"/>
  <c r="I188" i="7"/>
  <c r="I188" i="6"/>
  <c r="I288" i="6"/>
  <c r="I189" i="7"/>
  <c r="H213" i="6"/>
  <c r="H240" i="6"/>
  <c r="H215" i="7"/>
  <c r="H265" i="6"/>
  <c r="H65" i="6"/>
  <c r="H290" i="6"/>
  <c r="H90" i="6"/>
  <c r="H265" i="7"/>
  <c r="H115" i="6"/>
  <c r="H190" i="7"/>
  <c r="H290" i="7"/>
  <c r="H190" i="6"/>
  <c r="H140" i="6"/>
  <c r="H215" i="6"/>
  <c r="H115" i="7"/>
  <c r="H40" i="6"/>
  <c r="H65" i="7"/>
  <c r="H240" i="7"/>
  <c r="H90" i="7"/>
  <c r="H15" i="7"/>
  <c r="H140" i="7"/>
  <c r="H15" i="6"/>
  <c r="H297" i="6"/>
  <c r="H222" i="7"/>
  <c r="H97" i="6"/>
  <c r="H47" i="7"/>
  <c r="H47" i="6"/>
  <c r="H272" i="7"/>
  <c r="H172" i="6"/>
  <c r="H147" i="6"/>
  <c r="H272" i="6"/>
  <c r="H297" i="7"/>
  <c r="H97" i="7"/>
  <c r="H197" i="6"/>
  <c r="H72" i="6"/>
  <c r="H222" i="6"/>
  <c r="H122" i="6"/>
  <c r="H247" i="7"/>
  <c r="H147" i="7"/>
  <c r="H22" i="7"/>
  <c r="H172" i="7"/>
  <c r="H122" i="7"/>
  <c r="H15" i="1"/>
  <c r="J15" i="1" s="1"/>
  <c r="AD20" i="1"/>
  <c r="H165" i="6"/>
  <c r="I213" i="7"/>
  <c r="H270" i="6"/>
  <c r="H195" i="7"/>
  <c r="H70" i="6"/>
  <c r="H20" i="7"/>
  <c r="H245" i="7"/>
  <c r="H295" i="7"/>
  <c r="H170" i="7"/>
  <c r="H45" i="6"/>
  <c r="H270" i="7"/>
  <c r="H245" i="6"/>
  <c r="H120" i="7"/>
  <c r="H145" i="6"/>
  <c r="H170" i="6"/>
  <c r="H220" i="7"/>
  <c r="H195" i="6"/>
  <c r="H95" i="7"/>
  <c r="H120" i="6"/>
  <c r="H220" i="6"/>
  <c r="H45" i="7"/>
  <c r="H70" i="7"/>
  <c r="H20" i="6"/>
  <c r="I224" i="7"/>
  <c r="I79" i="7"/>
  <c r="I227" i="6"/>
  <c r="I27" i="6"/>
  <c r="I202" i="7"/>
  <c r="I277" i="7"/>
  <c r="I52" i="7"/>
  <c r="I277" i="6"/>
  <c r="I52" i="6"/>
  <c r="I252" i="7"/>
  <c r="I27" i="7"/>
  <c r="I252" i="6"/>
  <c r="I227" i="7"/>
  <c r="I202" i="6"/>
  <c r="I177" i="7"/>
  <c r="I152" i="7"/>
  <c r="I152" i="6"/>
  <c r="I102" i="6"/>
  <c r="I302" i="7"/>
  <c r="I77" i="7"/>
  <c r="H40" i="7"/>
  <c r="I165" i="7"/>
  <c r="I136" i="7"/>
  <c r="I186" i="6"/>
  <c r="I36" i="7"/>
  <c r="I36" i="6"/>
  <c r="I161" i="7"/>
  <c r="I186" i="7"/>
  <c r="I236" i="6"/>
  <c r="I211" i="7"/>
  <c r="I286" i="6"/>
  <c r="I86" i="7"/>
  <c r="I61" i="6"/>
  <c r="I11" i="7"/>
  <c r="I261" i="7"/>
  <c r="I261" i="6"/>
  <c r="I11" i="6"/>
  <c r="I86" i="6"/>
  <c r="I161" i="6"/>
  <c r="I286" i="7"/>
  <c r="I211" i="6"/>
  <c r="I136" i="6"/>
  <c r="I111" i="6"/>
  <c r="I282" i="7"/>
  <c r="I82" i="7"/>
  <c r="I132" i="6"/>
  <c r="I107" i="7"/>
  <c r="I132" i="7"/>
  <c r="I182" i="6"/>
  <c r="I157" i="7"/>
  <c r="I232" i="6"/>
  <c r="I207" i="6"/>
  <c r="I282" i="6"/>
  <c r="I57" i="7"/>
  <c r="I232" i="7"/>
  <c r="I107" i="6"/>
  <c r="I57" i="6"/>
  <c r="I7" i="7"/>
  <c r="I32" i="7"/>
  <c r="I7" i="6"/>
  <c r="I257" i="6"/>
  <c r="I207" i="7"/>
  <c r="I32" i="6"/>
  <c r="I182" i="7"/>
  <c r="I199" i="7"/>
  <c r="H249" i="7"/>
  <c r="H124" i="6"/>
  <c r="H299" i="7"/>
  <c r="H174" i="6"/>
  <c r="H224" i="6"/>
  <c r="H199" i="6"/>
  <c r="H99" i="7"/>
  <c r="H74" i="6"/>
  <c r="H49" i="7"/>
  <c r="H299" i="6"/>
  <c r="H149" i="7"/>
  <c r="H24" i="7"/>
  <c r="H99" i="6"/>
  <c r="H174" i="7"/>
  <c r="H249" i="6"/>
  <c r="H49" i="6"/>
  <c r="H24" i="6"/>
  <c r="H199" i="7"/>
  <c r="H274" i="7"/>
  <c r="H124" i="7"/>
  <c r="H74" i="7"/>
  <c r="H83" i="6"/>
  <c r="H111" i="6"/>
  <c r="H165" i="7"/>
  <c r="I174" i="7"/>
  <c r="I74" i="6"/>
  <c r="I49" i="7"/>
  <c r="I24" i="7"/>
  <c r="I299" i="6"/>
  <c r="I274" i="6"/>
  <c r="I224" i="6"/>
  <c r="I199" i="6"/>
  <c r="I274" i="7"/>
  <c r="I149" i="6"/>
  <c r="I249" i="7"/>
  <c r="I124" i="6"/>
  <c r="I124" i="7"/>
  <c r="I99" i="7"/>
  <c r="H294" i="6"/>
  <c r="H94" i="6"/>
  <c r="H269" i="7"/>
  <c r="H69" i="7"/>
  <c r="H119" i="6"/>
  <c r="H144" i="6"/>
  <c r="H169" i="6"/>
  <c r="H244" i="7"/>
  <c r="H94" i="7"/>
  <c r="H269" i="6"/>
  <c r="H169" i="7"/>
  <c r="H69" i="6"/>
  <c r="H19" i="7"/>
  <c r="H194" i="7"/>
  <c r="H144" i="7"/>
  <c r="H44" i="7"/>
  <c r="H19" i="6"/>
  <c r="H194" i="6"/>
  <c r="H219" i="7"/>
  <c r="H294" i="7"/>
  <c r="H219" i="6"/>
  <c r="H244" i="6"/>
  <c r="I51" i="6"/>
  <c r="I279" i="7"/>
  <c r="I191" i="6"/>
  <c r="I41" i="7"/>
  <c r="I41" i="6"/>
  <c r="I166" i="7"/>
  <c r="I216" i="6"/>
  <c r="I16" i="6"/>
  <c r="I241" i="6"/>
  <c r="I216" i="7"/>
  <c r="I266" i="6"/>
  <c r="I266" i="7"/>
  <c r="I191" i="7"/>
  <c r="I166" i="6"/>
  <c r="I91" i="6"/>
  <c r="I141" i="7"/>
  <c r="I16" i="7"/>
  <c r="I291" i="6"/>
  <c r="I291" i="7"/>
  <c r="I141" i="6"/>
  <c r="I116" i="7"/>
  <c r="I241" i="7"/>
  <c r="I66" i="7"/>
  <c r="I116" i="6"/>
  <c r="H301" i="7"/>
  <c r="H176" i="6"/>
  <c r="H101" i="7"/>
  <c r="H226" i="6"/>
  <c r="H276" i="6"/>
  <c r="H301" i="6"/>
  <c r="H251" i="7"/>
  <c r="H151" i="7"/>
  <c r="H26" i="7"/>
  <c r="H176" i="7"/>
  <c r="H101" i="6"/>
  <c r="H251" i="6"/>
  <c r="H26" i="6"/>
  <c r="H276" i="7"/>
  <c r="H201" i="7"/>
  <c r="H126" i="7"/>
  <c r="H76" i="7"/>
  <c r="H51" i="7"/>
  <c r="H226" i="7"/>
  <c r="H151" i="6"/>
  <c r="H201" i="6"/>
  <c r="I296" i="7"/>
  <c r="I171" i="6"/>
  <c r="I96" i="7"/>
  <c r="I221" i="6"/>
  <c r="I146" i="7"/>
  <c r="I271" i="6"/>
  <c r="I121" i="6"/>
  <c r="I246" i="7"/>
  <c r="I21" i="7"/>
  <c r="I296" i="6"/>
  <c r="I46" i="6"/>
  <c r="I96" i="6"/>
  <c r="I171" i="7"/>
  <c r="I21" i="6"/>
  <c r="I246" i="6"/>
  <c r="I71" i="7"/>
  <c r="I196" i="7"/>
  <c r="I271" i="7"/>
  <c r="I121" i="7"/>
  <c r="I146" i="6"/>
  <c r="I71" i="6"/>
  <c r="I46" i="7"/>
  <c r="I198" i="6"/>
  <c r="I123" i="7"/>
  <c r="I248" i="6"/>
  <c r="I173" i="7"/>
  <c r="I298" i="6"/>
  <c r="I223" i="7"/>
  <c r="I148" i="7"/>
  <c r="I23" i="7"/>
  <c r="I98" i="6"/>
  <c r="I48" i="7"/>
  <c r="I23" i="6"/>
  <c r="I198" i="7"/>
  <c r="I273" i="7"/>
  <c r="I73" i="7"/>
  <c r="I48" i="6"/>
  <c r="I273" i="6"/>
  <c r="I148" i="6"/>
  <c r="I173" i="6"/>
  <c r="I298" i="7"/>
  <c r="I98" i="7"/>
  <c r="I248" i="7"/>
  <c r="I39" i="7"/>
  <c r="H66" i="6"/>
  <c r="I55" i="7"/>
  <c r="H127" i="7"/>
  <c r="I138" i="6"/>
  <c r="H149" i="6"/>
  <c r="I236" i="7"/>
  <c r="H296" i="7"/>
  <c r="H171" i="6"/>
  <c r="H96" i="7"/>
  <c r="H196" i="6"/>
  <c r="H121" i="7"/>
  <c r="H221" i="6"/>
  <c r="H146" i="7"/>
  <c r="H21" i="6"/>
  <c r="H246" i="6"/>
  <c r="H171" i="7"/>
  <c r="H246" i="7"/>
  <c r="H21" i="7"/>
  <c r="H296" i="6"/>
  <c r="H46" i="6"/>
  <c r="H96" i="6"/>
  <c r="H71" i="7"/>
  <c r="H196" i="7"/>
  <c r="H271" i="7"/>
  <c r="H146" i="6"/>
  <c r="H271" i="6"/>
  <c r="H221" i="7"/>
  <c r="H121" i="6"/>
  <c r="I17" i="6"/>
  <c r="I67" i="7"/>
  <c r="I82" i="6"/>
  <c r="I111" i="7"/>
  <c r="H236" i="7"/>
  <c r="I244" i="7"/>
  <c r="I294" i="6"/>
  <c r="I94" i="6"/>
  <c r="I269" i="7"/>
  <c r="I69" i="7"/>
  <c r="I294" i="7"/>
  <c r="I94" i="7"/>
  <c r="I119" i="7"/>
  <c r="I244" i="6"/>
  <c r="I119" i="6"/>
  <c r="I269" i="6"/>
  <c r="I169" i="7"/>
  <c r="I169" i="6"/>
  <c r="I69" i="6"/>
  <c r="I19" i="7"/>
  <c r="I194" i="7"/>
  <c r="I144" i="7"/>
  <c r="I44" i="7"/>
  <c r="I19" i="6"/>
  <c r="I194" i="6"/>
  <c r="I219" i="7"/>
  <c r="I219" i="6"/>
  <c r="I264" i="6"/>
  <c r="I64" i="6"/>
  <c r="I239" i="7"/>
  <c r="I289" i="6"/>
  <c r="I89" i="6"/>
  <c r="I114" i="6"/>
  <c r="I14" i="6"/>
  <c r="I289" i="7"/>
  <c r="I139" i="6"/>
  <c r="I214" i="7"/>
  <c r="I214" i="6"/>
  <c r="I114" i="7"/>
  <c r="I39" i="6"/>
  <c r="I64" i="7"/>
  <c r="I14" i="7"/>
  <c r="I239" i="6"/>
  <c r="I89" i="7"/>
  <c r="I264" i="7"/>
  <c r="I164" i="7"/>
  <c r="I164" i="6"/>
  <c r="I189" i="6"/>
  <c r="I176" i="6"/>
  <c r="AD45" i="1"/>
  <c r="L14" i="1" s="1"/>
  <c r="N14" i="1" s="1"/>
  <c r="H95" i="6"/>
  <c r="I223" i="6"/>
  <c r="H258" i="6"/>
  <c r="I280" i="6"/>
  <c r="H205" i="6"/>
  <c r="H180" i="7"/>
  <c r="H230" i="6"/>
  <c r="H255" i="6"/>
  <c r="H55" i="6"/>
  <c r="H230" i="7"/>
  <c r="H280" i="6"/>
  <c r="H280" i="7"/>
  <c r="I78" i="7"/>
  <c r="I303" i="7"/>
  <c r="H229" i="6"/>
  <c r="H34" i="7"/>
  <c r="H92" i="7"/>
  <c r="H105" i="6"/>
  <c r="I131" i="6"/>
  <c r="H159" i="7"/>
  <c r="H178" i="7"/>
  <c r="I281" i="6"/>
  <c r="I128" i="7"/>
  <c r="H54" i="7"/>
  <c r="I210" i="6"/>
  <c r="I185" i="7"/>
  <c r="I235" i="6"/>
  <c r="I260" i="6"/>
  <c r="I60" i="6"/>
  <c r="I235" i="7"/>
  <c r="I285" i="6"/>
  <c r="I285" i="7"/>
  <c r="H17" i="6"/>
  <c r="H10" i="7"/>
  <c r="H30" i="7"/>
  <c r="H67" i="7"/>
  <c r="H110" i="6"/>
  <c r="H130" i="6"/>
  <c r="H180" i="6"/>
  <c r="H303" i="6"/>
  <c r="L16" i="1"/>
  <c r="H78" i="6"/>
  <c r="H84" i="7"/>
  <c r="H128" i="6"/>
  <c r="H205" i="7"/>
  <c r="H234" i="6"/>
  <c r="I256" i="7"/>
  <c r="H29" i="6"/>
  <c r="H279" i="7"/>
  <c r="H17" i="7"/>
  <c r="I60" i="7"/>
  <c r="I81" i="6"/>
  <c r="H117" i="7"/>
  <c r="I110" i="7"/>
  <c r="I156" i="7"/>
  <c r="H54" i="6"/>
  <c r="I35" i="6"/>
  <c r="H60" i="7"/>
  <c r="H103" i="7"/>
  <c r="H110" i="7"/>
  <c r="H142" i="6"/>
  <c r="H130" i="7"/>
  <c r="H155" i="6"/>
  <c r="H203" i="6"/>
  <c r="H210" i="6"/>
  <c r="AD31" i="1"/>
  <c r="H35" i="6"/>
  <c r="I135" i="6"/>
  <c r="H155" i="7"/>
  <c r="I185" i="6"/>
  <c r="H292" i="7"/>
  <c r="H285" i="7"/>
  <c r="H303" i="7"/>
  <c r="H135" i="6"/>
  <c r="H153" i="6"/>
  <c r="I210" i="7"/>
  <c r="H255" i="7"/>
  <c r="H292" i="6"/>
  <c r="H259" i="6"/>
  <c r="H59" i="6"/>
  <c r="H9" i="6"/>
  <c r="H234" i="7"/>
  <c r="H284" i="6"/>
  <c r="H84" i="6"/>
  <c r="H109" i="6"/>
  <c r="H9" i="7"/>
  <c r="H284" i="7"/>
  <c r="H134" i="6"/>
  <c r="H5" i="7"/>
  <c r="I156" i="6"/>
  <c r="I6" i="7"/>
  <c r="I131" i="7"/>
  <c r="I181" i="6"/>
  <c r="I31" i="7"/>
  <c r="I31" i="6"/>
  <c r="I206" i="6"/>
  <c r="I181" i="7"/>
  <c r="I231" i="6"/>
  <c r="I231" i="7"/>
  <c r="H204" i="6"/>
  <c r="I6" i="6"/>
  <c r="I56" i="6"/>
  <c r="H80" i="6"/>
  <c r="H109" i="7"/>
  <c r="H178" i="6"/>
  <c r="H209" i="6"/>
  <c r="H229" i="7"/>
  <c r="H254" i="6"/>
  <c r="AR30" i="1"/>
  <c r="B30" i="1" s="1"/>
  <c r="AR41" i="1"/>
  <c r="B41" i="1" s="1"/>
  <c r="H34" i="6"/>
  <c r="H92" i="6"/>
  <c r="I81" i="7"/>
  <c r="I135" i="7"/>
  <c r="I160" i="6"/>
  <c r="H209" i="7"/>
  <c r="H167" i="6"/>
  <c r="H142" i="7"/>
  <c r="H192" i="6"/>
  <c r="H42" i="7"/>
  <c r="H42" i="6"/>
  <c r="H217" i="6"/>
  <c r="H192" i="7"/>
  <c r="H242" i="6"/>
  <c r="H242" i="7"/>
  <c r="I253" i="6"/>
  <c r="I53" i="6"/>
  <c r="I228" i="7"/>
  <c r="I28" i="7"/>
  <c r="H185" i="7"/>
  <c r="H235" i="6"/>
  <c r="H210" i="7"/>
  <c r="H235" i="7"/>
  <c r="H285" i="6"/>
  <c r="H260" i="7"/>
  <c r="H228" i="6"/>
  <c r="H153" i="7"/>
  <c r="H28" i="6"/>
  <c r="H278" i="6"/>
  <c r="H203" i="7"/>
  <c r="H253" i="7"/>
  <c r="AS36" i="1"/>
  <c r="C36" i="1" s="1"/>
  <c r="AS38" i="1"/>
  <c r="C38" i="1" s="1"/>
  <c r="I35" i="7"/>
  <c r="H78" i="7"/>
  <c r="I85" i="6"/>
  <c r="I106" i="6"/>
  <c r="H128" i="7"/>
  <c r="H135" i="7"/>
  <c r="H160" i="6"/>
  <c r="I160" i="7"/>
  <c r="H184" i="6"/>
  <c r="I278" i="6"/>
  <c r="H79" i="6"/>
  <c r="H35" i="7"/>
  <c r="H85" i="6"/>
  <c r="H160" i="7"/>
  <c r="H184" i="7"/>
  <c r="H260" i="6"/>
  <c r="I260" i="7"/>
  <c r="AD21" i="1"/>
  <c r="D15" i="1"/>
  <c r="F15" i="1" s="1"/>
  <c r="D16" i="1"/>
  <c r="F16" i="1" s="1"/>
  <c r="H53" i="6"/>
  <c r="H167" i="7"/>
  <c r="H278" i="7"/>
  <c r="H67" i="6"/>
  <c r="I56" i="7"/>
  <c r="H80" i="7"/>
  <c r="I106" i="7"/>
  <c r="H134" i="7"/>
  <c r="H159" i="6"/>
  <c r="H253" i="6"/>
  <c r="H267" i="6"/>
  <c r="H267" i="7"/>
  <c r="H259" i="7"/>
  <c r="I281" i="7"/>
  <c r="N16" i="1" l="1"/>
  <c r="L15" i="1"/>
  <c r="N15" i="1" s="1"/>
  <c r="I272" i="6"/>
  <c r="I197" i="7"/>
  <c r="I72" i="6"/>
  <c r="I22" i="7"/>
  <c r="I297" i="6"/>
  <c r="I222" i="7"/>
  <c r="I97" i="6"/>
  <c r="I47" i="7"/>
  <c r="I47" i="6"/>
  <c r="I247" i="7"/>
  <c r="I122" i="6"/>
  <c r="I272" i="7"/>
  <c r="I147" i="6"/>
  <c r="I122" i="7"/>
  <c r="I172" i="6"/>
  <c r="I297" i="7"/>
  <c r="I97" i="7"/>
  <c r="I197" i="6"/>
  <c r="I222" i="6"/>
  <c r="I147" i="7"/>
  <c r="I72" i="7"/>
  <c r="I22" i="6"/>
  <c r="I172" i="7"/>
  <c r="I247" i="6"/>
  <c r="H250" i="6"/>
  <c r="H175" i="7"/>
  <c r="H300" i="6"/>
  <c r="H225" i="7"/>
  <c r="H275" i="7"/>
  <c r="H200" i="7"/>
  <c r="H125" i="7"/>
  <c r="H75" i="7"/>
  <c r="H275" i="6"/>
  <c r="H175" i="6"/>
  <c r="H150" i="6"/>
  <c r="H300" i="7"/>
  <c r="H200" i="6"/>
  <c r="H50" i="7"/>
  <c r="H100" i="7"/>
  <c r="H225" i="6"/>
  <c r="H125" i="6"/>
  <c r="H75" i="6"/>
  <c r="H250" i="7"/>
  <c r="H50" i="6"/>
  <c r="H150" i="7"/>
  <c r="H25" i="6"/>
  <c r="H25" i="7"/>
  <c r="H100" i="6"/>
  <c r="H239" i="7"/>
  <c r="H289" i="6"/>
  <c r="H89" i="6"/>
  <c r="H264" i="7"/>
  <c r="H64" i="7"/>
  <c r="H289" i="7"/>
  <c r="H89" i="7"/>
  <c r="H114" i="7"/>
  <c r="H214" i="6"/>
  <c r="H139" i="6"/>
  <c r="H39" i="6"/>
  <c r="H14" i="7"/>
  <c r="H239" i="6"/>
  <c r="H114" i="6"/>
  <c r="H64" i="6"/>
  <c r="H14" i="6"/>
  <c r="H164" i="7"/>
  <c r="H264" i="6"/>
  <c r="H164" i="6"/>
  <c r="H39" i="7"/>
  <c r="H139" i="7"/>
  <c r="H214" i="7"/>
  <c r="H189" i="7"/>
  <c r="H189" i="6"/>
  <c r="I245" i="6"/>
  <c r="I170" i="7"/>
  <c r="I270" i="6"/>
  <c r="I195" i="7"/>
  <c r="I70" i="6"/>
  <c r="I20" i="7"/>
  <c r="I295" i="6"/>
  <c r="I220" i="7"/>
  <c r="I95" i="6"/>
  <c r="I245" i="7"/>
  <c r="I120" i="6"/>
  <c r="I70" i="7"/>
  <c r="I20" i="6"/>
  <c r="I45" i="6"/>
  <c r="I270" i="7"/>
  <c r="I120" i="7"/>
  <c r="I145" i="6"/>
  <c r="I170" i="6"/>
  <c r="I295" i="7"/>
  <c r="I195" i="6"/>
  <c r="I95" i="7"/>
  <c r="I220" i="6"/>
  <c r="I145" i="7"/>
  <c r="I45" i="7"/>
</calcChain>
</file>

<file path=xl/sharedStrings.xml><?xml version="1.0" encoding="utf-8"?>
<sst xmlns="http://schemas.openxmlformats.org/spreadsheetml/2006/main" count="731" uniqueCount="98">
  <si>
    <t>Job No.</t>
    <phoneticPr fontId="1" type="noConversion"/>
  </si>
  <si>
    <t>Client</t>
    <phoneticPr fontId="1" type="noConversion"/>
  </si>
  <si>
    <t>Suburb</t>
    <phoneticPr fontId="1" type="noConversion"/>
  </si>
  <si>
    <t>Location</t>
    <phoneticPr fontId="1" type="noConversion"/>
  </si>
  <si>
    <t>Description</t>
    <phoneticPr fontId="1" type="noConversion"/>
  </si>
  <si>
    <t>Weather</t>
    <phoneticPr fontId="1" type="noConversion"/>
  </si>
  <si>
    <t>AM</t>
  </si>
  <si>
    <t>Grand Total</t>
  </si>
  <si>
    <t>Summary</t>
  </si>
  <si>
    <t>Total Cyclist</t>
  </si>
  <si>
    <t>Bicycle Count</t>
  </si>
  <si>
    <t>Turn ID</t>
  </si>
  <si>
    <t>Turn Description</t>
  </si>
  <si>
    <t>Time Bracket</t>
  </si>
  <si>
    <t>N337</t>
  </si>
  <si>
    <t>City of Sydney</t>
  </si>
  <si>
    <t>Fine</t>
  </si>
  <si>
    <t>Cyclists Turns Count</t>
  </si>
  <si>
    <t xml:space="preserve"> Grand Total</t>
  </si>
  <si>
    <t>_01</t>
  </si>
  <si>
    <t>_02</t>
  </si>
  <si>
    <t>_03</t>
  </si>
  <si>
    <t>_04</t>
  </si>
  <si>
    <t>_05</t>
  </si>
  <si>
    <t>_06</t>
  </si>
  <si>
    <t>_07</t>
  </si>
  <si>
    <t>_08</t>
  </si>
  <si>
    <t>_09</t>
  </si>
  <si>
    <t>_10</t>
  </si>
  <si>
    <t>_11</t>
  </si>
  <si>
    <t>_12</t>
  </si>
  <si>
    <t>_13</t>
  </si>
  <si>
    <t>_14</t>
  </si>
  <si>
    <t>_15</t>
  </si>
  <si>
    <t>_16</t>
  </si>
  <si>
    <t>Site No.</t>
  </si>
  <si>
    <t>ID</t>
  </si>
  <si>
    <t>Description</t>
  </si>
  <si>
    <t>Session</t>
  </si>
  <si>
    <t>Bicycles</t>
  </si>
  <si>
    <t>Count Date</t>
  </si>
  <si>
    <t>Count Time</t>
  </si>
  <si>
    <t>Date</t>
  </si>
  <si>
    <t>Time</t>
  </si>
  <si>
    <t>Intersection
ID</t>
  </si>
  <si>
    <t xml:space="preserve"> AM Total</t>
  </si>
  <si>
    <t xml:space="preserve"> PM Total</t>
  </si>
  <si>
    <t>PM</t>
  </si>
  <si>
    <t>6am to 9am / 4pm to 7pm</t>
  </si>
  <si>
    <t xml:space="preserve"> 6:00 - 6:15</t>
  </si>
  <si>
    <t xml:space="preserve"> 6:15 - 6:30</t>
  </si>
  <si>
    <t xml:space="preserve"> 6:30 - 6:45</t>
  </si>
  <si>
    <t xml:space="preserve"> 6:45 - 7:00</t>
  </si>
  <si>
    <t xml:space="preserve"> 7:00 - 7:15</t>
  </si>
  <si>
    <t xml:space="preserve"> 7:15 - 7:30</t>
  </si>
  <si>
    <t xml:space="preserve"> 7:30 - 7:45</t>
  </si>
  <si>
    <t xml:space="preserve"> 7:45 - 8:00</t>
  </si>
  <si>
    <t xml:space="preserve"> 8:00 - 8:15</t>
  </si>
  <si>
    <t xml:space="preserve"> 8:15 - 8:30</t>
  </si>
  <si>
    <t xml:space="preserve"> 8:30 - 8:45</t>
  </si>
  <si>
    <t xml:space="preserve"> 8:45 - 9:00</t>
  </si>
  <si>
    <t xml:space="preserve"> 16:00 - 16:15</t>
  </si>
  <si>
    <t xml:space="preserve"> 16:15 - 16:30</t>
  </si>
  <si>
    <t xml:space="preserve"> 16:30 - 16:45</t>
  </si>
  <si>
    <t xml:space="preserve"> 16:45 - 17:00</t>
  </si>
  <si>
    <t xml:space="preserve"> 17:00 - 17:15</t>
  </si>
  <si>
    <t xml:space="preserve"> 17:15 - 17:30</t>
  </si>
  <si>
    <t xml:space="preserve"> 17:30 - 17:45</t>
  </si>
  <si>
    <t xml:space="preserve"> 17:45 - 18:00</t>
  </si>
  <si>
    <t xml:space="preserve"> 18:00 - 18:15</t>
  </si>
  <si>
    <t xml:space="preserve"> 18:15 - 18:30</t>
  </si>
  <si>
    <t xml:space="preserve"> 18:30 - 18:45</t>
  </si>
  <si>
    <t xml:space="preserve"> 18:45 - 19:00</t>
  </si>
  <si>
    <t>AM Time Bracket</t>
  </si>
  <si>
    <t>PM Time Bracket</t>
  </si>
  <si>
    <t>Quay St</t>
  </si>
  <si>
    <t>George St</t>
  </si>
  <si>
    <t>Pitt St</t>
  </si>
  <si>
    <t>Lee St</t>
  </si>
  <si>
    <t>Broadway St</t>
  </si>
  <si>
    <t>_17</t>
  </si>
  <si>
    <t>_18</t>
  </si>
  <si>
    <t>_19</t>
  </si>
  <si>
    <t>_20</t>
  </si>
  <si>
    <t>_21</t>
  </si>
  <si>
    <t>_22</t>
  </si>
  <si>
    <t>_23</t>
  </si>
  <si>
    <t>_24</t>
  </si>
  <si>
    <t>_25</t>
  </si>
  <si>
    <t>LT</t>
  </si>
  <si>
    <t>SLT</t>
  </si>
  <si>
    <t>SRT</t>
  </si>
  <si>
    <t>RT</t>
  </si>
  <si>
    <t>Broadway / Lee St / Quay St / George St / Pitt St</t>
  </si>
  <si>
    <t>Total On-road Cyclist (Turns 1 to 20)</t>
  </si>
  <si>
    <t>Total Off-road Cyclist (Turns 21 to 25)</t>
  </si>
  <si>
    <t>City Centre</t>
  </si>
  <si>
    <t>Crossing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</si>
</sst>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name val="Arial"/>
      <family val="2"/>
    </font>
    <font>
      <sz val="8"/>
      <name val="돋움"/>
      <family val="3"/>
      <charset val="129"/>
    </font>
    <font>
      <b/>
      <sz val="14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1"/>
      <color indexed="48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 applyBorder="1" applyAlignment="1">
      <alignment horizontal="center" vertical="center" textRotation="90"/>
    </xf>
    <xf numFmtId="0" fontId="4" fillId="2" borderId="0" xfId="0" applyFont="1" applyFill="1">
      <alignment vertical="center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20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20" fontId="4" fillId="2" borderId="0" xfId="0" applyNumberFormat="1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right" vertical="top"/>
    </xf>
    <xf numFmtId="0" fontId="0" fillId="2" borderId="0" xfId="0" applyFill="1">
      <alignment vertical="center"/>
    </xf>
    <xf numFmtId="0" fontId="2" fillId="3" borderId="1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3" borderId="3" xfId="0" applyFont="1" applyFill="1" applyBorder="1">
      <alignment vertical="center"/>
    </xf>
    <xf numFmtId="0" fontId="2" fillId="3" borderId="4" xfId="0" applyFont="1" applyFill="1" applyBorder="1">
      <alignment vertical="center"/>
    </xf>
    <xf numFmtId="0" fontId="4" fillId="3" borderId="0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2" fillId="3" borderId="6" xfId="0" applyFont="1" applyFill="1" applyBorder="1">
      <alignment vertical="center"/>
    </xf>
    <xf numFmtId="0" fontId="4" fillId="3" borderId="7" xfId="0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2" borderId="9" xfId="0" applyFont="1" applyFill="1" applyBorder="1" applyAlignment="1">
      <alignment horizontal="center" textRotation="90"/>
    </xf>
    <xf numFmtId="0" fontId="4" fillId="2" borderId="10" xfId="0" applyFont="1" applyFill="1" applyBorder="1" applyAlignment="1">
      <alignment horizontal="center" textRotation="90"/>
    </xf>
    <xf numFmtId="0" fontId="4" fillId="2" borderId="11" xfId="0" applyFont="1" applyFill="1" applyBorder="1" applyAlignment="1">
      <alignment horizontal="center" textRotation="90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2" borderId="13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16" xfId="0" applyFont="1" applyFill="1" applyBorder="1">
      <alignment vertical="center"/>
    </xf>
    <xf numFmtId="0" fontId="4" fillId="2" borderId="17" xfId="0" applyFont="1" applyFill="1" applyBorder="1">
      <alignment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13" xfId="0" applyFont="1" applyFill="1" applyBorder="1" applyAlignment="1" applyProtection="1">
      <alignment horizontal="center" vertical="center"/>
      <protection hidden="1"/>
    </xf>
    <xf numFmtId="0" fontId="4" fillId="3" borderId="19" xfId="0" applyFont="1" applyFill="1" applyBorder="1" applyProtection="1">
      <alignment vertical="center"/>
      <protection hidden="1"/>
    </xf>
    <xf numFmtId="0" fontId="4" fillId="3" borderId="14" xfId="0" applyFont="1" applyFill="1" applyBorder="1" applyAlignment="1" applyProtection="1">
      <alignment horizontal="center" vertical="center"/>
      <protection hidden="1"/>
    </xf>
    <xf numFmtId="0" fontId="4" fillId="3" borderId="20" xfId="0" applyFont="1" applyFill="1" applyBorder="1" applyProtection="1">
      <alignment vertical="center"/>
      <protection hidden="1"/>
    </xf>
    <xf numFmtId="0" fontId="5" fillId="2" borderId="0" xfId="0" applyFont="1" applyFill="1">
      <alignment vertical="center"/>
    </xf>
    <xf numFmtId="14" fontId="4" fillId="3" borderId="0" xfId="0" applyNumberFormat="1" applyFont="1" applyFill="1" applyBorder="1" applyAlignment="1">
      <alignment horizontal="left"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  <xf numFmtId="14" fontId="0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Protection="1">
      <alignment vertical="center"/>
      <protection hidden="1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textRotation="90"/>
    </xf>
    <xf numFmtId="0" fontId="4" fillId="3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textRotation="90"/>
    </xf>
    <xf numFmtId="0" fontId="4" fillId="3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4" fillId="2" borderId="26" xfId="0" applyFont="1" applyFill="1" applyBorder="1" applyAlignment="1" applyProtection="1">
      <alignment horizontal="center" vertical="center"/>
      <protection locked="0"/>
    </xf>
    <xf numFmtId="0" fontId="4" fillId="2" borderId="27" xfId="0" applyFont="1" applyFill="1" applyBorder="1" applyAlignment="1" applyProtection="1">
      <alignment horizontal="center" vertical="center"/>
      <protection locked="0"/>
    </xf>
    <xf numFmtId="0" fontId="4" fillId="2" borderId="28" xfId="0" applyFont="1" applyFill="1" applyBorder="1" applyAlignment="1" applyProtection="1">
      <alignment horizontal="center" vertical="center"/>
      <protection locked="0"/>
    </xf>
    <xf numFmtId="0" fontId="4" fillId="2" borderId="29" xfId="0" applyFont="1" applyFill="1" applyBorder="1" applyAlignment="1" applyProtection="1">
      <alignment horizontal="center" vertical="center"/>
      <protection locked="0"/>
    </xf>
    <xf numFmtId="0" fontId="4" fillId="2" borderId="30" xfId="0" applyFont="1" applyFill="1" applyBorder="1" applyAlignment="1" applyProtection="1">
      <alignment horizontal="center" vertical="center"/>
      <protection locked="0"/>
    </xf>
    <xf numFmtId="0" fontId="4" fillId="2" borderId="31" xfId="0" applyFont="1" applyFill="1" applyBorder="1" applyAlignment="1" applyProtection="1">
      <alignment horizontal="center" vertical="center"/>
      <protection locked="0"/>
    </xf>
    <xf numFmtId="0" fontId="4" fillId="2" borderId="32" xfId="0" applyFont="1" applyFill="1" applyBorder="1" applyAlignment="1" applyProtection="1">
      <alignment horizontal="center" vertical="center"/>
      <protection locked="0"/>
    </xf>
    <xf numFmtId="0" fontId="8" fillId="3" borderId="10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14" fontId="8" fillId="3" borderId="10" xfId="0" applyNumberFormat="1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2" borderId="33" xfId="0" applyFont="1" applyFill="1" applyBorder="1" applyAlignment="1" applyProtection="1">
      <alignment horizontal="center" vertical="center"/>
      <protection hidden="1"/>
    </xf>
    <xf numFmtId="0" fontId="8" fillId="2" borderId="34" xfId="0" applyFont="1" applyFill="1" applyBorder="1" applyAlignment="1" applyProtection="1">
      <alignment horizontal="center" vertical="center"/>
      <protection hidden="1"/>
    </xf>
    <xf numFmtId="14" fontId="8" fillId="2" borderId="34" xfId="0" applyNumberFormat="1" applyFont="1" applyFill="1" applyBorder="1" applyAlignment="1" applyProtection="1">
      <alignment horizontal="center" vertical="center"/>
      <protection hidden="1"/>
    </xf>
    <xf numFmtId="0" fontId="8" fillId="2" borderId="34" xfId="0" applyFont="1" applyFill="1" applyBorder="1" applyProtection="1">
      <alignment vertical="center"/>
      <protection hidden="1"/>
    </xf>
    <xf numFmtId="0" fontId="8" fillId="2" borderId="35" xfId="0" applyFont="1" applyFill="1" applyBorder="1" applyAlignment="1" applyProtection="1">
      <alignment horizontal="center" vertical="center"/>
      <protection hidden="1"/>
    </xf>
    <xf numFmtId="0" fontId="8" fillId="2" borderId="36" xfId="0" applyFont="1" applyFill="1" applyBorder="1" applyAlignment="1" applyProtection="1">
      <alignment horizontal="center" vertical="center"/>
      <protection hidden="1"/>
    </xf>
    <xf numFmtId="0" fontId="8" fillId="2" borderId="37" xfId="0" applyFont="1" applyFill="1" applyBorder="1" applyAlignment="1" applyProtection="1">
      <alignment horizontal="center" vertical="center"/>
      <protection hidden="1"/>
    </xf>
    <xf numFmtId="14" fontId="8" fillId="2" borderId="37" xfId="0" applyNumberFormat="1" applyFont="1" applyFill="1" applyBorder="1" applyAlignment="1" applyProtection="1">
      <alignment horizontal="center" vertical="center"/>
      <protection hidden="1"/>
    </xf>
    <xf numFmtId="0" fontId="8" fillId="2" borderId="37" xfId="0" applyFont="1" applyFill="1" applyBorder="1" applyProtection="1">
      <alignment vertical="center"/>
      <protection hidden="1"/>
    </xf>
    <xf numFmtId="0" fontId="8" fillId="2" borderId="38" xfId="0" applyFont="1" applyFill="1" applyBorder="1" applyAlignment="1" applyProtection="1">
      <alignment horizontal="center" vertical="center"/>
      <protection hidden="1"/>
    </xf>
    <xf numFmtId="0" fontId="8" fillId="2" borderId="39" xfId="0" applyFont="1" applyFill="1" applyBorder="1" applyAlignment="1" applyProtection="1">
      <alignment horizontal="center" vertical="center"/>
      <protection hidden="1"/>
    </xf>
    <xf numFmtId="0" fontId="8" fillId="2" borderId="40" xfId="0" applyFont="1" applyFill="1" applyBorder="1" applyAlignment="1" applyProtection="1">
      <alignment horizontal="center" vertical="center"/>
      <protection hidden="1"/>
    </xf>
    <xf numFmtId="14" fontId="8" fillId="2" borderId="40" xfId="0" applyNumberFormat="1" applyFont="1" applyFill="1" applyBorder="1" applyAlignment="1" applyProtection="1">
      <alignment horizontal="center" vertical="center"/>
      <protection hidden="1"/>
    </xf>
    <xf numFmtId="0" fontId="8" fillId="2" borderId="40" xfId="0" applyFont="1" applyFill="1" applyBorder="1" applyProtection="1">
      <alignment vertical="center"/>
      <protection hidden="1"/>
    </xf>
    <xf numFmtId="0" fontId="8" fillId="2" borderId="41" xfId="0" applyFont="1" applyFill="1" applyBorder="1" applyAlignment="1" applyProtection="1">
      <alignment horizontal="center" vertical="center"/>
      <protection hidden="1"/>
    </xf>
    <xf numFmtId="0" fontId="8" fillId="3" borderId="10" xfId="0" applyFont="1" applyFill="1" applyBorder="1" applyAlignment="1">
      <alignment horizontal="center" vertical="center" textRotation="90" wrapText="1"/>
    </xf>
    <xf numFmtId="0" fontId="6" fillId="3" borderId="10" xfId="0" applyFont="1" applyFill="1" applyBorder="1" applyAlignment="1">
      <alignment horizontal="center" vertical="center" textRotation="90" wrapText="1"/>
    </xf>
    <xf numFmtId="20" fontId="8" fillId="2" borderId="34" xfId="0" applyNumberFormat="1" applyFont="1" applyFill="1" applyBorder="1" applyAlignment="1" applyProtection="1">
      <alignment horizontal="center" vertical="center"/>
      <protection hidden="1"/>
    </xf>
    <xf numFmtId="20" fontId="8" fillId="2" borderId="37" xfId="0" applyNumberFormat="1" applyFont="1" applyFill="1" applyBorder="1" applyAlignment="1" applyProtection="1">
      <alignment horizontal="center" vertical="center"/>
      <protection hidden="1"/>
    </xf>
    <xf numFmtId="20" fontId="8" fillId="2" borderId="40" xfId="0" applyNumberFormat="1" applyFont="1" applyFill="1" applyBorder="1" applyAlignment="1" applyProtection="1">
      <alignment horizontal="center" vertical="center"/>
      <protection hidden="1"/>
    </xf>
    <xf numFmtId="164" fontId="4" fillId="2" borderId="0" xfId="0" applyNumberFormat="1" applyFont="1" applyFill="1" applyBorder="1" applyAlignment="1">
      <alignment horizontal="center" vertical="center"/>
    </xf>
    <xf numFmtId="9" fontId="4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right" vertical="center"/>
    </xf>
    <xf numFmtId="0" fontId="2" fillId="5" borderId="0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 textRotation="90"/>
    </xf>
    <xf numFmtId="0" fontId="2" fillId="4" borderId="0" xfId="0" applyFont="1" applyFill="1" applyBorder="1" applyAlignment="1">
      <alignment horizontal="center" vertical="center" textRotation="90"/>
    </xf>
    <xf numFmtId="0" fontId="2" fillId="7" borderId="0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4" fillId="4" borderId="49" xfId="0" applyFont="1" applyFill="1" applyBorder="1" applyAlignment="1">
      <alignment horizontal="center" vertical="center"/>
    </xf>
    <xf numFmtId="10" fontId="4" fillId="4" borderId="46" xfId="0" applyNumberFormat="1" applyFont="1" applyFill="1" applyBorder="1" applyAlignment="1">
      <alignment horizontal="center" vertical="center"/>
    </xf>
    <xf numFmtId="10" fontId="4" fillId="4" borderId="47" xfId="0" applyNumberFormat="1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left" vertical="center"/>
    </xf>
    <xf numFmtId="0" fontId="2" fillId="8" borderId="42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10" fontId="4" fillId="4" borderId="25" xfId="0" applyNumberFormat="1" applyFont="1" applyFill="1" applyBorder="1" applyAlignment="1">
      <alignment horizontal="center" vertical="center"/>
    </xf>
    <xf numFmtId="10" fontId="4" fillId="4" borderId="50" xfId="0" applyNumberFormat="1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10" fontId="4" fillId="2" borderId="46" xfId="0" applyNumberFormat="1" applyFont="1" applyFill="1" applyBorder="1" applyAlignment="1">
      <alignment horizontal="center" vertical="center"/>
    </xf>
    <xf numFmtId="10" fontId="4" fillId="2" borderId="47" xfId="0" applyNumberFormat="1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textRotation="90"/>
    </xf>
    <xf numFmtId="0" fontId="4" fillId="4" borderId="12" xfId="0" applyFont="1" applyFill="1" applyBorder="1" applyAlignment="1">
      <alignment horizontal="center" textRotation="90"/>
    </xf>
    <xf numFmtId="0" fontId="4" fillId="2" borderId="20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10" fontId="4" fillId="2" borderId="25" xfId="0" applyNumberFormat="1" applyFont="1" applyFill="1" applyBorder="1" applyAlignment="1">
      <alignment horizontal="center" vertical="center"/>
    </xf>
    <xf numFmtId="10" fontId="4" fillId="2" borderId="50" xfId="0" applyNumberFormat="1" applyFont="1" applyFill="1" applyBorder="1" applyAlignment="1">
      <alignment horizontal="center" vertical="center"/>
    </xf>
    <xf numFmtId="10" fontId="4" fillId="2" borderId="30" xfId="0" applyNumberFormat="1" applyFont="1" applyFill="1" applyBorder="1" applyAlignment="1">
      <alignment horizontal="center" vertical="center"/>
    </xf>
    <xf numFmtId="10" fontId="4" fillId="2" borderId="52" xfId="0" applyNumberFormat="1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3" borderId="53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10" fontId="4" fillId="4" borderId="30" xfId="0" applyNumberFormat="1" applyFont="1" applyFill="1" applyBorder="1" applyAlignment="1">
      <alignment horizontal="center" vertical="center"/>
    </xf>
    <xf numFmtId="10" fontId="4" fillId="4" borderId="52" xfId="0" applyNumberFormat="1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228600</xdr:colOff>
      <xdr:row>3</xdr:row>
      <xdr:rowOff>161925</xdr:rowOff>
    </xdr:from>
    <xdr:to>
      <xdr:col>28</xdr:col>
      <xdr:colOff>161925</xdr:colOff>
      <xdr:row>7</xdr:row>
      <xdr:rowOff>190500</xdr:rowOff>
    </xdr:to>
    <xdr:pic>
      <xdr:nvPicPr>
        <xdr:cNvPr id="1025" name="Picture 177" descr="web-logo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610975" y="1104900"/>
          <a:ext cx="379095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9525</xdr:colOff>
      <xdr:row>1</xdr:row>
      <xdr:rowOff>180975</xdr:rowOff>
    </xdr:from>
    <xdr:to>
      <xdr:col>18</xdr:col>
      <xdr:colOff>247650</xdr:colOff>
      <xdr:row>10</xdr:row>
      <xdr:rowOff>190500</xdr:rowOff>
    </xdr:to>
    <xdr:grpSp>
      <xdr:nvGrpSpPr>
        <xdr:cNvPr id="1026" name="Group 266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GrpSpPr>
          <a:grpSpLocks/>
        </xdr:cNvGrpSpPr>
      </xdr:nvGrpSpPr>
      <xdr:grpSpPr bwMode="auto">
        <a:xfrm>
          <a:off x="6717846" y="493939"/>
          <a:ext cx="4592411" cy="2826204"/>
          <a:chOff x="6980464" y="492578"/>
          <a:chExt cx="4591050" cy="2830288"/>
        </a:xfrm>
      </xdr:grpSpPr>
      <xdr:sp macro="" textlink="">
        <xdr:nvSpPr>
          <xdr:cNvPr id="1027" name="Line 2">
            <a:extLst>
              <a:ext uri="{FF2B5EF4-FFF2-40B4-BE49-F238E27FC236}">
                <a16:creationId xmlns:a16="http://schemas.microsoft.com/office/drawing/2014/main" id="{00000000-0008-0000-0000-0000030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980464" y="1675359"/>
            <a:ext cx="942064" cy="352105"/>
          </a:xfrm>
          <a:prstGeom prst="line">
            <a:avLst/>
          </a:prstGeom>
          <a:noFill/>
          <a:ln w="285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28" name="Line 3">
            <a:extLst>
              <a:ext uri="{FF2B5EF4-FFF2-40B4-BE49-F238E27FC236}">
                <a16:creationId xmlns:a16="http://schemas.microsoft.com/office/drawing/2014/main" id="{00000000-0008-0000-0000-0000040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7021287" y="2585355"/>
            <a:ext cx="1265464" cy="489857"/>
          </a:xfrm>
          <a:prstGeom prst="line">
            <a:avLst/>
          </a:prstGeom>
          <a:noFill/>
          <a:ln w="285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29" name="Line 4">
            <a:extLst>
              <a:ext uri="{FF2B5EF4-FFF2-40B4-BE49-F238E27FC236}">
                <a16:creationId xmlns:a16="http://schemas.microsoft.com/office/drawing/2014/main" id="{00000000-0008-0000-0000-000005040000}"/>
              </a:ext>
            </a:extLst>
          </xdr:cNvPr>
          <xdr:cNvSpPr>
            <a:spLocks noChangeShapeType="1"/>
          </xdr:cNvSpPr>
        </xdr:nvSpPr>
        <xdr:spPr bwMode="auto">
          <a:xfrm>
            <a:off x="9579429" y="2558141"/>
            <a:ext cx="1279072" cy="476251"/>
          </a:xfrm>
          <a:prstGeom prst="line">
            <a:avLst/>
          </a:prstGeom>
          <a:noFill/>
          <a:ln w="285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0" name="Line 5">
            <a:extLst>
              <a:ext uri="{FF2B5EF4-FFF2-40B4-BE49-F238E27FC236}">
                <a16:creationId xmlns:a16="http://schemas.microsoft.com/office/drawing/2014/main" id="{00000000-0008-0000-0000-000006040000}"/>
              </a:ext>
            </a:extLst>
          </xdr:cNvPr>
          <xdr:cNvSpPr>
            <a:spLocks noChangeShapeType="1"/>
          </xdr:cNvSpPr>
        </xdr:nvSpPr>
        <xdr:spPr bwMode="auto">
          <a:xfrm>
            <a:off x="9974035" y="1619250"/>
            <a:ext cx="898072" cy="381000"/>
          </a:xfrm>
          <a:prstGeom prst="line">
            <a:avLst/>
          </a:prstGeom>
          <a:noFill/>
          <a:ln w="285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1" name="Line 6">
            <a:extLst>
              <a:ext uri="{FF2B5EF4-FFF2-40B4-BE49-F238E27FC236}">
                <a16:creationId xmlns:a16="http://schemas.microsoft.com/office/drawing/2014/main" id="{00000000-0008-0000-0000-00000704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7102929" y="666750"/>
            <a:ext cx="816426" cy="1020533"/>
          </a:xfrm>
          <a:prstGeom prst="line">
            <a:avLst/>
          </a:prstGeom>
          <a:noFill/>
          <a:ln w="285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2" name="Line 10">
            <a:extLst>
              <a:ext uri="{FF2B5EF4-FFF2-40B4-BE49-F238E27FC236}">
                <a16:creationId xmlns:a16="http://schemas.microsoft.com/office/drawing/2014/main" id="{00000000-0008-0000-0000-0000080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9974037" y="639536"/>
            <a:ext cx="653142" cy="1006928"/>
          </a:xfrm>
          <a:prstGeom prst="line">
            <a:avLst/>
          </a:prstGeom>
          <a:noFill/>
          <a:ln w="285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3" name="Line 11">
            <a:extLst>
              <a:ext uri="{FF2B5EF4-FFF2-40B4-BE49-F238E27FC236}">
                <a16:creationId xmlns:a16="http://schemas.microsoft.com/office/drawing/2014/main" id="{00000000-0008-0000-0000-0000090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8244201" y="2571956"/>
            <a:ext cx="45719" cy="748185"/>
          </a:xfrm>
          <a:prstGeom prst="line">
            <a:avLst/>
          </a:prstGeom>
          <a:noFill/>
          <a:ln w="285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4" name="Line 12">
            <a:extLst>
              <a:ext uri="{FF2B5EF4-FFF2-40B4-BE49-F238E27FC236}">
                <a16:creationId xmlns:a16="http://schemas.microsoft.com/office/drawing/2014/main" id="{00000000-0008-0000-0000-00000A04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9569500" y="2539384"/>
            <a:ext cx="45719" cy="739936"/>
          </a:xfrm>
          <a:prstGeom prst="line">
            <a:avLst/>
          </a:prstGeom>
          <a:noFill/>
          <a:ln w="28575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1035" name="Group 241">
            <a:extLst>
              <a:ext uri="{FF2B5EF4-FFF2-40B4-BE49-F238E27FC236}">
                <a16:creationId xmlns:a16="http://schemas.microsoft.com/office/drawing/2014/main" id="{00000000-0008-0000-0000-00000B040000}"/>
              </a:ext>
            </a:extLst>
          </xdr:cNvPr>
          <xdr:cNvGrpSpPr>
            <a:grpSpLocks/>
          </xdr:cNvGrpSpPr>
        </xdr:nvGrpSpPr>
        <xdr:grpSpPr bwMode="auto">
          <a:xfrm>
            <a:off x="11251952" y="492578"/>
            <a:ext cx="319562" cy="720628"/>
            <a:chOff x="1004" y="16"/>
            <a:chExt cx="33" cy="76"/>
          </a:xfrm>
        </xdr:grpSpPr>
        <xdr:sp macro="" textlink="">
          <xdr:nvSpPr>
            <xdr:cNvPr id="111" name="Text Box 240">
              <a:extLst>
                <a:ext uri="{FF2B5EF4-FFF2-40B4-BE49-F238E27FC236}">
                  <a16:creationId xmlns:a16="http://schemas.microsoft.com/office/drawing/2014/main" id="{00000000-0008-0000-0000-00006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04" y="36"/>
              <a:ext cx="33" cy="3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vertOverflow="clip" wrap="square" lIns="45720" tIns="36576" rIns="0" bIns="0" anchor="t" upright="1"/>
            <a:lstStyle/>
            <a:p>
              <a:pPr algn="l" rtl="0">
                <a:defRPr sz="1000"/>
              </a:pPr>
              <a:r>
                <a:rPr lang="en-AU" sz="22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N</a:t>
              </a:r>
            </a:p>
          </xdr:txBody>
        </xdr:sp>
        <xdr:sp macro="" textlink="">
          <xdr:nvSpPr>
            <xdr:cNvPr id="1089" name="Line 239">
              <a:extLs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020" y="16"/>
              <a:ext cx="0" cy="76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 type="stealth" w="lg" len="lg"/>
            </a:ln>
          </xdr:spPr>
        </xdr:sp>
      </xdr:grpSp>
      <xdr:grpSp>
        <xdr:nvGrpSpPr>
          <xdr:cNvPr id="1036" name="Group 179">
            <a:extLst>
              <a:ext uri="{FF2B5EF4-FFF2-40B4-BE49-F238E27FC236}">
                <a16:creationId xmlns:a16="http://schemas.microsoft.com/office/drawing/2014/main" id="{00000000-0008-0000-0000-00000C040000}"/>
              </a:ext>
            </a:extLst>
          </xdr:cNvPr>
          <xdr:cNvGrpSpPr>
            <a:grpSpLocks/>
          </xdr:cNvGrpSpPr>
        </xdr:nvGrpSpPr>
        <xdr:grpSpPr bwMode="auto">
          <a:xfrm>
            <a:off x="8038655" y="2558143"/>
            <a:ext cx="1781802" cy="473739"/>
            <a:chOff x="7099771" y="2437547"/>
            <a:chExt cx="1781802" cy="426687"/>
          </a:xfrm>
        </xdr:grpSpPr>
        <xdr:grpSp>
          <xdr:nvGrpSpPr>
            <xdr:cNvPr id="1080" name="Group 90">
              <a:extLs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7099771" y="2437547"/>
              <a:ext cx="1781802" cy="426687"/>
              <a:chOff x="734" y="250"/>
              <a:chExt cx="184" cy="45"/>
            </a:xfrm>
          </xdr:grpSpPr>
          <xdr:sp macro="" textlink="">
            <xdr:nvSpPr>
              <xdr:cNvPr id="1082" name="Line 68">
                <a:extLst>
                  <a:ext uri="{FF2B5EF4-FFF2-40B4-BE49-F238E27FC236}">
                    <a16:creationId xmlns:a16="http://schemas.microsoft.com/office/drawing/2014/main" id="{00000000-0008-0000-0000-00003A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 flipV="1">
                <a:off x="800" y="250"/>
                <a:ext cx="20" cy="45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 type="triangle" w="med" len="med"/>
              </a:ln>
            </xdr:spPr>
          </xdr:sp>
          <xdr:sp macro="" textlink="">
            <xdr:nvSpPr>
              <xdr:cNvPr id="1083" name="Line 72">
                <a:extLst>
                  <a:ext uri="{FF2B5EF4-FFF2-40B4-BE49-F238E27FC236}">
                    <a16:creationId xmlns:a16="http://schemas.microsoft.com/office/drawing/2014/main" id="{00000000-0008-0000-0000-00003B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783" y="253"/>
                <a:ext cx="0" cy="4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084" name="Line 73">
                <a:extLst>
                  <a:ext uri="{FF2B5EF4-FFF2-40B4-BE49-F238E27FC236}">
                    <a16:creationId xmlns:a16="http://schemas.microsoft.com/office/drawing/2014/main" id="{00000000-0008-0000-0000-00003C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765" y="253"/>
                <a:ext cx="18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 type="triangle" w="med" len="med"/>
              </a:ln>
            </xdr:spPr>
          </xdr:sp>
          <xdr:sp macro="" textlink="">
            <xdr:nvSpPr>
              <xdr:cNvPr id="1085" name="Line 78">
                <a:extLst>
                  <a:ext uri="{FF2B5EF4-FFF2-40B4-BE49-F238E27FC236}">
                    <a16:creationId xmlns:a16="http://schemas.microsoft.com/office/drawing/2014/main" id="{00000000-0008-0000-0000-00003D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865" y="253"/>
                <a:ext cx="0" cy="4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086" name="Line 85">
                <a:extLst>
                  <a:ext uri="{FF2B5EF4-FFF2-40B4-BE49-F238E27FC236}">
                    <a16:creationId xmlns:a16="http://schemas.microsoft.com/office/drawing/2014/main" id="{00000000-0008-0000-0000-00003E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65" y="253"/>
                <a:ext cx="20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 type="triangle" w="med" len="med"/>
              </a:ln>
            </xdr:spPr>
          </xdr:sp>
          <xdr:sp macro="" textlink="">
            <xdr:nvSpPr>
              <xdr:cNvPr id="1087" name="Line 89">
                <a:extLst>
                  <a:ext uri="{FF2B5EF4-FFF2-40B4-BE49-F238E27FC236}">
                    <a16:creationId xmlns:a16="http://schemas.microsoft.com/office/drawing/2014/main" id="{00000000-0008-0000-0000-00003F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734" y="281"/>
                <a:ext cx="184" cy="3"/>
              </a:xfrm>
              <a:prstGeom prst="line">
                <a:avLst/>
              </a:prstGeom>
              <a:noFill/>
              <a:ln w="28575">
                <a:solidFill>
                  <a:srgbClr val="000000"/>
                </a:solidFill>
                <a:prstDash val="sysDot"/>
                <a:round/>
                <a:headEnd type="arrow" w="med" len="sm"/>
                <a:tailEnd type="arrow" w="med" len="sm"/>
              </a:ln>
            </xdr:spPr>
          </xdr:sp>
        </xdr:grpSp>
        <xdr:sp macro="" textlink="">
          <xdr:nvSpPr>
            <xdr:cNvPr id="1081" name="Line 68">
              <a:extLs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8062603" y="2443714"/>
              <a:ext cx="169727" cy="407205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 type="triangle" w="med" len="med"/>
            </a:ln>
          </xdr:spPr>
        </xdr:sp>
      </xdr:grpSp>
      <xdr:sp macro="" textlink="">
        <xdr:nvSpPr>
          <xdr:cNvPr id="1037" name="Line 6">
            <a:extLst>
              <a:ext uri="{FF2B5EF4-FFF2-40B4-BE49-F238E27FC236}">
                <a16:creationId xmlns:a16="http://schemas.microsoft.com/office/drawing/2014/main" id="{00000000-0008-0000-0000-00000D0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8932176" y="653142"/>
            <a:ext cx="443146" cy="713199"/>
          </a:xfrm>
          <a:prstGeom prst="line">
            <a:avLst/>
          </a:prstGeom>
          <a:noFill/>
          <a:ln w="285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8" name="Line 6">
            <a:extLst>
              <a:ext uri="{FF2B5EF4-FFF2-40B4-BE49-F238E27FC236}">
                <a16:creationId xmlns:a16="http://schemas.microsoft.com/office/drawing/2014/main" id="{00000000-0008-0000-0000-00000E04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8450035" y="666750"/>
            <a:ext cx="476248" cy="680357"/>
          </a:xfrm>
          <a:prstGeom prst="line">
            <a:avLst/>
          </a:prstGeom>
          <a:noFill/>
          <a:ln w="28575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1039" name="Group 199">
            <a:extLst>
              <a:ext uri="{FF2B5EF4-FFF2-40B4-BE49-F238E27FC236}">
                <a16:creationId xmlns:a16="http://schemas.microsoft.com/office/drawing/2014/main" id="{00000000-0008-0000-0000-00000F040000}"/>
              </a:ext>
            </a:extLst>
          </xdr:cNvPr>
          <xdr:cNvGrpSpPr>
            <a:grpSpLocks/>
          </xdr:cNvGrpSpPr>
        </xdr:nvGrpSpPr>
        <xdr:grpSpPr bwMode="auto">
          <a:xfrm rot="178960">
            <a:off x="7476653" y="880459"/>
            <a:ext cx="1352656" cy="595403"/>
            <a:chOff x="7503867" y="948487"/>
            <a:chExt cx="1352656" cy="595403"/>
          </a:xfrm>
        </xdr:grpSpPr>
        <xdr:grpSp>
          <xdr:nvGrpSpPr>
            <xdr:cNvPr id="1072" name="Group 125">
              <a:extLs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GrpSpPr>
              <a:grpSpLocks/>
            </xdr:cNvGrpSpPr>
          </xdr:nvGrpSpPr>
          <xdr:grpSpPr bwMode="auto">
            <a:xfrm rot="-2071645">
              <a:off x="7503867" y="1041347"/>
              <a:ext cx="1352656" cy="502543"/>
              <a:chOff x="791" y="82"/>
              <a:chExt cx="139" cy="53"/>
            </a:xfrm>
          </xdr:grpSpPr>
          <xdr:sp macro="" textlink="">
            <xdr:nvSpPr>
              <xdr:cNvPr id="1074" name="Line 102">
                <a:extLst>
                  <a:ext uri="{FF2B5EF4-FFF2-40B4-BE49-F238E27FC236}">
                    <a16:creationId xmlns:a16="http://schemas.microsoft.com/office/drawing/2014/main" id="{00000000-0008-0000-0000-000032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rot="10800000" flipV="1">
                <a:off x="852" y="82"/>
                <a:ext cx="12" cy="53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 type="triangle" w="med" len="med"/>
              </a:ln>
            </xdr:spPr>
          </xdr:sp>
          <xdr:sp macro="" textlink="">
            <xdr:nvSpPr>
              <xdr:cNvPr id="1075" name="Line 103">
                <a:extLst>
                  <a:ext uri="{FF2B5EF4-FFF2-40B4-BE49-F238E27FC236}">
                    <a16:creationId xmlns:a16="http://schemas.microsoft.com/office/drawing/2014/main" id="{00000000-0008-0000-0000-000033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rot="10800000" flipV="1">
                <a:off x="899" y="84"/>
                <a:ext cx="0" cy="4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076" name="Line 104">
                <a:extLst>
                  <a:ext uri="{FF2B5EF4-FFF2-40B4-BE49-F238E27FC236}">
                    <a16:creationId xmlns:a16="http://schemas.microsoft.com/office/drawing/2014/main" id="{00000000-0008-0000-0000-000034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rot="10800000" flipH="1">
                <a:off x="899" y="124"/>
                <a:ext cx="18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 type="triangle" w="med" len="med"/>
              </a:ln>
            </xdr:spPr>
          </xdr:sp>
          <xdr:sp macro="" textlink="">
            <xdr:nvSpPr>
              <xdr:cNvPr id="1077" name="Line 105">
                <a:extLst>
                  <a:ext uri="{FF2B5EF4-FFF2-40B4-BE49-F238E27FC236}">
                    <a16:creationId xmlns:a16="http://schemas.microsoft.com/office/drawing/2014/main" id="{00000000-0008-0000-0000-000035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rot="10800000" flipV="1">
                <a:off x="839" y="83"/>
                <a:ext cx="0" cy="4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078" name="Line 106">
                <a:extLst>
                  <a:ext uri="{FF2B5EF4-FFF2-40B4-BE49-F238E27FC236}">
                    <a16:creationId xmlns:a16="http://schemas.microsoft.com/office/drawing/2014/main" id="{00000000-0008-0000-0000-000036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rot="10800000">
                <a:off x="819" y="124"/>
                <a:ext cx="20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 type="triangle" w="med" len="med"/>
              </a:ln>
            </xdr:spPr>
          </xdr:sp>
          <xdr:sp macro="" textlink="">
            <xdr:nvSpPr>
              <xdr:cNvPr id="1079" name="Line 110">
                <a:extLst>
                  <a:ext uri="{FF2B5EF4-FFF2-40B4-BE49-F238E27FC236}">
                    <a16:creationId xmlns:a16="http://schemas.microsoft.com/office/drawing/2014/main" id="{00000000-0008-0000-0000-000037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rot="10800000" flipV="1">
                <a:off x="791" y="97"/>
                <a:ext cx="139" cy="5"/>
              </a:xfrm>
              <a:prstGeom prst="line">
                <a:avLst/>
              </a:prstGeom>
              <a:noFill/>
              <a:ln w="28575">
                <a:solidFill>
                  <a:srgbClr val="000000"/>
                </a:solidFill>
                <a:prstDash val="sysDot"/>
                <a:round/>
                <a:headEnd type="arrow" w="med" len="sm"/>
                <a:tailEnd type="arrow" w="med" len="sm"/>
              </a:ln>
            </xdr:spPr>
          </xdr:sp>
        </xdr:grpSp>
        <xdr:sp macro="" textlink="">
          <xdr:nvSpPr>
            <xdr:cNvPr id="1073" name="Line 102">
              <a:extLs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>
              <a:spLocks noChangeShapeType="1"/>
            </xdr:cNvSpPr>
          </xdr:nvSpPr>
          <xdr:spPr bwMode="auto">
            <a:xfrm rot="8908815" flipH="1" flipV="1">
              <a:off x="8288722" y="948487"/>
              <a:ext cx="116853" cy="463345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 type="triangle" w="med" len="med"/>
            </a:ln>
          </xdr:spPr>
        </xdr:sp>
      </xdr:grpSp>
      <xdr:grpSp>
        <xdr:nvGrpSpPr>
          <xdr:cNvPr id="1040" name="Group 200">
            <a:extLst>
              <a:ext uri="{FF2B5EF4-FFF2-40B4-BE49-F238E27FC236}">
                <a16:creationId xmlns:a16="http://schemas.microsoft.com/office/drawing/2014/main" id="{00000000-0008-0000-0000-000010040000}"/>
              </a:ext>
            </a:extLst>
          </xdr:cNvPr>
          <xdr:cNvGrpSpPr>
            <a:grpSpLocks/>
          </xdr:cNvGrpSpPr>
        </xdr:nvGrpSpPr>
        <xdr:grpSpPr bwMode="auto">
          <a:xfrm rot="3900584">
            <a:off x="9025382" y="917047"/>
            <a:ext cx="1362387" cy="531974"/>
            <a:chOff x="7591198" y="948487"/>
            <a:chExt cx="1362387" cy="531974"/>
          </a:xfrm>
        </xdr:grpSpPr>
        <xdr:grpSp>
          <xdr:nvGrpSpPr>
            <xdr:cNvPr id="1064" name="Group 125">
              <a:extLs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GrpSpPr>
              <a:grpSpLocks/>
            </xdr:cNvGrpSpPr>
          </xdr:nvGrpSpPr>
          <xdr:grpSpPr bwMode="auto">
            <a:xfrm rot="-2071645">
              <a:off x="7591198" y="977918"/>
              <a:ext cx="1362387" cy="502543"/>
              <a:chOff x="802" y="82"/>
              <a:chExt cx="140" cy="53"/>
            </a:xfrm>
          </xdr:grpSpPr>
          <xdr:sp macro="" textlink="">
            <xdr:nvSpPr>
              <xdr:cNvPr id="1066" name="Line 102">
                <a:extLst>
                  <a:ext uri="{FF2B5EF4-FFF2-40B4-BE49-F238E27FC236}">
                    <a16:creationId xmlns:a16="http://schemas.microsoft.com/office/drawing/2014/main" id="{00000000-0008-0000-0000-00002A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rot="10800000" flipV="1">
                <a:off x="852" y="82"/>
                <a:ext cx="12" cy="53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 type="triangle" w="med" len="med"/>
              </a:ln>
            </xdr:spPr>
          </xdr:sp>
          <xdr:sp macro="" textlink="">
            <xdr:nvSpPr>
              <xdr:cNvPr id="1067" name="Line 103">
                <a:extLst>
                  <a:ext uri="{FF2B5EF4-FFF2-40B4-BE49-F238E27FC236}">
                    <a16:creationId xmlns:a16="http://schemas.microsoft.com/office/drawing/2014/main" id="{00000000-0008-0000-0000-00002B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rot="10800000" flipV="1">
                <a:off x="899" y="84"/>
                <a:ext cx="0" cy="4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068" name="Line 104">
                <a:extLst>
                  <a:ext uri="{FF2B5EF4-FFF2-40B4-BE49-F238E27FC236}">
                    <a16:creationId xmlns:a16="http://schemas.microsoft.com/office/drawing/2014/main" id="{00000000-0008-0000-0000-00002C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rot="10800000" flipH="1">
                <a:off x="899" y="124"/>
                <a:ext cx="18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 type="triangle" w="med" len="med"/>
              </a:ln>
            </xdr:spPr>
          </xdr:sp>
          <xdr:sp macro="" textlink="">
            <xdr:nvSpPr>
              <xdr:cNvPr id="1069" name="Line 105">
                <a:extLst>
                  <a:ext uri="{FF2B5EF4-FFF2-40B4-BE49-F238E27FC236}">
                    <a16:creationId xmlns:a16="http://schemas.microsoft.com/office/drawing/2014/main" id="{00000000-0008-0000-0000-00002D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rot="10800000" flipV="1">
                <a:off x="839" y="83"/>
                <a:ext cx="0" cy="4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070" name="Line 106">
                <a:extLst>
                  <a:ext uri="{FF2B5EF4-FFF2-40B4-BE49-F238E27FC236}">
                    <a16:creationId xmlns:a16="http://schemas.microsoft.com/office/drawing/2014/main" id="{00000000-0008-0000-0000-00002E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rot="10800000">
                <a:off x="819" y="124"/>
                <a:ext cx="20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 type="triangle" w="med" len="med"/>
              </a:ln>
            </xdr:spPr>
          </xdr:sp>
          <xdr:sp macro="" textlink="">
            <xdr:nvSpPr>
              <xdr:cNvPr id="1071" name="Line 110">
                <a:extLst>
                  <a:ext uri="{FF2B5EF4-FFF2-40B4-BE49-F238E27FC236}">
                    <a16:creationId xmlns:a16="http://schemas.microsoft.com/office/drawing/2014/main" id="{00000000-0008-0000-0000-00002F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rot="10800000" flipV="1">
                <a:off x="802" y="97"/>
                <a:ext cx="140" cy="5"/>
              </a:xfrm>
              <a:prstGeom prst="line">
                <a:avLst/>
              </a:prstGeom>
              <a:noFill/>
              <a:ln w="28575">
                <a:solidFill>
                  <a:srgbClr val="000000"/>
                </a:solidFill>
                <a:prstDash val="sysDot"/>
                <a:round/>
                <a:headEnd type="arrow" w="med" len="sm"/>
                <a:tailEnd type="arrow" w="med" len="sm"/>
              </a:ln>
            </xdr:spPr>
          </xdr:sp>
        </xdr:grpSp>
        <xdr:sp macro="" textlink="">
          <xdr:nvSpPr>
            <xdr:cNvPr id="1065" name="Line 102">
              <a:extLs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>
              <a:spLocks noChangeShapeType="1"/>
            </xdr:cNvSpPr>
          </xdr:nvSpPr>
          <xdr:spPr bwMode="auto">
            <a:xfrm rot="8908815" flipH="1" flipV="1">
              <a:off x="8288722" y="948487"/>
              <a:ext cx="116853" cy="463345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 type="triangle" w="med" len="med"/>
            </a:ln>
          </xdr:spPr>
        </xdr:sp>
      </xdr:grpSp>
      <xdr:grpSp>
        <xdr:nvGrpSpPr>
          <xdr:cNvPr id="1041" name="Group 210">
            <a:extLst>
              <a:ext uri="{FF2B5EF4-FFF2-40B4-BE49-F238E27FC236}">
                <a16:creationId xmlns:a16="http://schemas.microsoft.com/office/drawing/2014/main" id="{00000000-0008-0000-0000-000011040000}"/>
              </a:ext>
            </a:extLst>
          </xdr:cNvPr>
          <xdr:cNvGrpSpPr>
            <a:grpSpLocks/>
          </xdr:cNvGrpSpPr>
        </xdr:nvGrpSpPr>
        <xdr:grpSpPr bwMode="auto">
          <a:xfrm rot="9030901">
            <a:off x="9436313" y="2021947"/>
            <a:ext cx="1362387" cy="531974"/>
            <a:chOff x="7591198" y="948487"/>
            <a:chExt cx="1362387" cy="531974"/>
          </a:xfrm>
        </xdr:grpSpPr>
        <xdr:grpSp>
          <xdr:nvGrpSpPr>
            <xdr:cNvPr id="1056" name="Group 125">
              <a:extLs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GrpSpPr>
              <a:grpSpLocks/>
            </xdr:cNvGrpSpPr>
          </xdr:nvGrpSpPr>
          <xdr:grpSpPr bwMode="auto">
            <a:xfrm rot="-2071645">
              <a:off x="7591198" y="977918"/>
              <a:ext cx="1362387" cy="502543"/>
              <a:chOff x="802" y="82"/>
              <a:chExt cx="140" cy="53"/>
            </a:xfrm>
          </xdr:grpSpPr>
          <xdr:sp macro="" textlink="">
            <xdr:nvSpPr>
              <xdr:cNvPr id="1058" name="Line 102">
                <a:extLst>
                  <a:ext uri="{FF2B5EF4-FFF2-40B4-BE49-F238E27FC236}">
                    <a16:creationId xmlns:a16="http://schemas.microsoft.com/office/drawing/2014/main" id="{00000000-0008-0000-0000-000022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rot="10800000" flipV="1">
                <a:off x="852" y="82"/>
                <a:ext cx="12" cy="53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 type="triangle" w="med" len="med"/>
              </a:ln>
            </xdr:spPr>
          </xdr:sp>
          <xdr:sp macro="" textlink="">
            <xdr:nvSpPr>
              <xdr:cNvPr id="1059" name="Line 103">
                <a:extLst>
                  <a:ext uri="{FF2B5EF4-FFF2-40B4-BE49-F238E27FC236}">
                    <a16:creationId xmlns:a16="http://schemas.microsoft.com/office/drawing/2014/main" id="{00000000-0008-0000-0000-000023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rot="10800000" flipV="1">
                <a:off x="899" y="84"/>
                <a:ext cx="0" cy="4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060" name="Line 104">
                <a:extLst>
                  <a:ext uri="{FF2B5EF4-FFF2-40B4-BE49-F238E27FC236}">
                    <a16:creationId xmlns:a16="http://schemas.microsoft.com/office/drawing/2014/main" id="{00000000-0008-0000-0000-000024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rot="10800000" flipH="1">
                <a:off x="899" y="124"/>
                <a:ext cx="18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 type="triangle" w="med" len="med"/>
              </a:ln>
            </xdr:spPr>
          </xdr:sp>
          <xdr:sp macro="" textlink="">
            <xdr:nvSpPr>
              <xdr:cNvPr id="1061" name="Line 105">
                <a:extLst>
                  <a:ext uri="{FF2B5EF4-FFF2-40B4-BE49-F238E27FC236}">
                    <a16:creationId xmlns:a16="http://schemas.microsoft.com/office/drawing/2014/main" id="{00000000-0008-0000-0000-000025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rot="10800000" flipV="1">
                <a:off x="839" y="83"/>
                <a:ext cx="0" cy="4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062" name="Line 106">
                <a:extLst>
                  <a:ext uri="{FF2B5EF4-FFF2-40B4-BE49-F238E27FC236}">
                    <a16:creationId xmlns:a16="http://schemas.microsoft.com/office/drawing/2014/main" id="{00000000-0008-0000-0000-000026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rot="10800000">
                <a:off x="819" y="124"/>
                <a:ext cx="20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 type="triangle" w="med" len="med"/>
              </a:ln>
            </xdr:spPr>
          </xdr:sp>
          <xdr:sp macro="" textlink="">
            <xdr:nvSpPr>
              <xdr:cNvPr id="1063" name="Line 110">
                <a:extLst>
                  <a:ext uri="{FF2B5EF4-FFF2-40B4-BE49-F238E27FC236}">
                    <a16:creationId xmlns:a16="http://schemas.microsoft.com/office/drawing/2014/main" id="{00000000-0008-0000-0000-000027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rot="10800000" flipV="1">
                <a:off x="802" y="97"/>
                <a:ext cx="140" cy="5"/>
              </a:xfrm>
              <a:prstGeom prst="line">
                <a:avLst/>
              </a:prstGeom>
              <a:noFill/>
              <a:ln w="28575">
                <a:solidFill>
                  <a:srgbClr val="000000"/>
                </a:solidFill>
                <a:prstDash val="sysDot"/>
                <a:round/>
                <a:headEnd type="arrow" w="med" len="sm"/>
                <a:tailEnd type="arrow" w="med" len="sm"/>
              </a:ln>
            </xdr:spPr>
          </xdr:sp>
        </xdr:grpSp>
        <xdr:sp macro="" textlink="">
          <xdr:nvSpPr>
            <xdr:cNvPr id="1057" name="Line 102">
              <a:extLs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>
              <a:spLocks noChangeShapeType="1"/>
            </xdr:cNvSpPr>
          </xdr:nvSpPr>
          <xdr:spPr bwMode="auto">
            <a:xfrm rot="8908815" flipH="1" flipV="1">
              <a:off x="8288722" y="948487"/>
              <a:ext cx="116853" cy="463345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 type="triangle" w="med" len="med"/>
            </a:ln>
          </xdr:spPr>
        </xdr:sp>
      </xdr:grpSp>
      <xdr:grpSp>
        <xdr:nvGrpSpPr>
          <xdr:cNvPr id="1042" name="Group 219">
            <a:extLst>
              <a:ext uri="{FF2B5EF4-FFF2-40B4-BE49-F238E27FC236}">
                <a16:creationId xmlns:a16="http://schemas.microsoft.com/office/drawing/2014/main" id="{00000000-0008-0000-0000-000012040000}"/>
              </a:ext>
            </a:extLst>
          </xdr:cNvPr>
          <xdr:cNvGrpSpPr>
            <a:grpSpLocks/>
          </xdr:cNvGrpSpPr>
        </xdr:nvGrpSpPr>
        <xdr:grpSpPr bwMode="auto">
          <a:xfrm rot="-4414397">
            <a:off x="7071399" y="1956627"/>
            <a:ext cx="1362387" cy="531974"/>
            <a:chOff x="7591198" y="948487"/>
            <a:chExt cx="1362387" cy="531974"/>
          </a:xfrm>
        </xdr:grpSpPr>
        <xdr:grpSp>
          <xdr:nvGrpSpPr>
            <xdr:cNvPr id="1048" name="Group 125">
              <a:extLs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GrpSpPr>
              <a:grpSpLocks/>
            </xdr:cNvGrpSpPr>
          </xdr:nvGrpSpPr>
          <xdr:grpSpPr bwMode="auto">
            <a:xfrm rot="-2071645">
              <a:off x="7591198" y="977918"/>
              <a:ext cx="1362387" cy="502543"/>
              <a:chOff x="802" y="82"/>
              <a:chExt cx="140" cy="53"/>
            </a:xfrm>
          </xdr:grpSpPr>
          <xdr:sp macro="" textlink="">
            <xdr:nvSpPr>
              <xdr:cNvPr id="1050" name="Line 102">
                <a:extLst>
                  <a:ext uri="{FF2B5EF4-FFF2-40B4-BE49-F238E27FC236}">
                    <a16:creationId xmlns:a16="http://schemas.microsoft.com/office/drawing/2014/main" id="{00000000-0008-0000-0000-00001A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rot="10800000" flipV="1">
                <a:off x="852" y="82"/>
                <a:ext cx="12" cy="53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 type="triangle" w="med" len="med"/>
              </a:ln>
            </xdr:spPr>
          </xdr:sp>
          <xdr:sp macro="" textlink="">
            <xdr:nvSpPr>
              <xdr:cNvPr id="1051" name="Line 103">
                <a:extLst>
                  <a:ext uri="{FF2B5EF4-FFF2-40B4-BE49-F238E27FC236}">
                    <a16:creationId xmlns:a16="http://schemas.microsoft.com/office/drawing/2014/main" id="{00000000-0008-0000-0000-00001B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rot="10800000" flipV="1">
                <a:off x="899" y="84"/>
                <a:ext cx="0" cy="4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052" name="Line 104">
                <a:extLst>
                  <a:ext uri="{FF2B5EF4-FFF2-40B4-BE49-F238E27FC236}">
                    <a16:creationId xmlns:a16="http://schemas.microsoft.com/office/drawing/2014/main" id="{00000000-0008-0000-0000-00001C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rot="10800000" flipH="1">
                <a:off x="899" y="124"/>
                <a:ext cx="18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 type="triangle" w="med" len="med"/>
              </a:ln>
            </xdr:spPr>
          </xdr:sp>
          <xdr:sp macro="" textlink="">
            <xdr:nvSpPr>
              <xdr:cNvPr id="1053" name="Line 105">
                <a:extLst>
                  <a:ext uri="{FF2B5EF4-FFF2-40B4-BE49-F238E27FC236}">
                    <a16:creationId xmlns:a16="http://schemas.microsoft.com/office/drawing/2014/main" id="{00000000-0008-0000-0000-00001D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rot="10800000" flipV="1">
                <a:off x="839" y="83"/>
                <a:ext cx="0" cy="4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054" name="Line 106">
                <a:extLst>
                  <a:ext uri="{FF2B5EF4-FFF2-40B4-BE49-F238E27FC236}">
                    <a16:creationId xmlns:a16="http://schemas.microsoft.com/office/drawing/2014/main" id="{00000000-0008-0000-0000-00001E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rot="10800000">
                <a:off x="819" y="124"/>
                <a:ext cx="20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 type="triangle" w="med" len="med"/>
              </a:ln>
            </xdr:spPr>
          </xdr:sp>
          <xdr:sp macro="" textlink="">
            <xdr:nvSpPr>
              <xdr:cNvPr id="1055" name="Line 110">
                <a:extLst>
                  <a:ext uri="{FF2B5EF4-FFF2-40B4-BE49-F238E27FC236}">
                    <a16:creationId xmlns:a16="http://schemas.microsoft.com/office/drawing/2014/main" id="{00000000-0008-0000-0000-00001F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rot="10800000" flipV="1">
                <a:off x="802" y="97"/>
                <a:ext cx="140" cy="5"/>
              </a:xfrm>
              <a:prstGeom prst="line">
                <a:avLst/>
              </a:prstGeom>
              <a:noFill/>
              <a:ln w="28575">
                <a:solidFill>
                  <a:srgbClr val="000000"/>
                </a:solidFill>
                <a:prstDash val="sysDot"/>
                <a:round/>
                <a:headEnd type="arrow" w="med" len="sm"/>
                <a:tailEnd type="arrow" w="med" len="sm"/>
              </a:ln>
            </xdr:spPr>
          </xdr:sp>
        </xdr:grpSp>
        <xdr:sp macro="" textlink="">
          <xdr:nvSpPr>
            <xdr:cNvPr id="1049" name="Line 102">
              <a:extLs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>
              <a:spLocks noChangeShapeType="1"/>
            </xdr:cNvSpPr>
          </xdr:nvSpPr>
          <xdr:spPr bwMode="auto">
            <a:xfrm rot="8908815" flipH="1" flipV="1">
              <a:off x="8288722" y="948487"/>
              <a:ext cx="116853" cy="463345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 type="triangle" w="med" len="med"/>
            </a:ln>
          </xdr:spPr>
        </xdr:sp>
      </xdr:grpSp>
      <xdr:sp macro="" textlink="">
        <xdr:nvSpPr>
          <xdr:cNvPr id="66" name="Rectangle 65">
            <a:extLst>
              <a:ext uri="{FF2B5EF4-FFF2-40B4-BE49-F238E27FC236}">
                <a16:creationId xmlns:a16="http://schemas.microsoft.com/office/drawing/2014/main" id="{00000000-0008-0000-0000-000042000000}"/>
              </a:ext>
            </a:extLst>
          </xdr:cNvPr>
          <xdr:cNvSpPr/>
        </xdr:nvSpPr>
        <xdr:spPr>
          <a:xfrm rot="17611336">
            <a:off x="9877320" y="2175468"/>
            <a:ext cx="1329666" cy="33828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l"/>
            <a:r>
              <a:rPr lang="en-US" sz="1400">
                <a:solidFill>
                  <a:sysClr val="windowText" lastClr="000000"/>
                </a:solidFill>
                <a:latin typeface="Calibri" pitchFamily="34" charset="0"/>
                <a:cs typeface="Arial" pitchFamily="34" charset="0"/>
              </a:rPr>
              <a:t>    5   6   7   8</a:t>
            </a:r>
          </a:p>
        </xdr:txBody>
      </xdr:sp>
      <xdr:sp macro="" textlink="">
        <xdr:nvSpPr>
          <xdr:cNvPr id="67" name="Rectangle 66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SpPr/>
        </xdr:nvSpPr>
        <xdr:spPr>
          <a:xfrm rot="1725336">
            <a:off x="9242160" y="739516"/>
            <a:ext cx="1333821" cy="34191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l"/>
            <a:r>
              <a:rPr lang="en-US" sz="1400">
                <a:solidFill>
                  <a:sysClr val="windowText" lastClr="000000"/>
                </a:solidFill>
                <a:latin typeface="Calibri" pitchFamily="34" charset="0"/>
                <a:cs typeface="Arial" pitchFamily="34" charset="0"/>
              </a:rPr>
              <a:t>   12  11 10  9</a:t>
            </a:r>
          </a:p>
        </xdr:txBody>
      </xdr:sp>
      <xdr:sp macro="" textlink="">
        <xdr:nvSpPr>
          <xdr:cNvPr id="68" name="Rectangle 67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SpPr/>
        </xdr:nvSpPr>
        <xdr:spPr>
          <a:xfrm rot="19696519">
            <a:off x="7328417" y="739516"/>
            <a:ext cx="1333821" cy="34191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l"/>
            <a:r>
              <a:rPr lang="en-US" sz="1400">
                <a:solidFill>
                  <a:sysClr val="windowText" lastClr="000000"/>
                </a:solidFill>
                <a:latin typeface="Calibri" pitchFamily="34" charset="0"/>
                <a:cs typeface="Arial" pitchFamily="34" charset="0"/>
              </a:rPr>
              <a:t>   16  15  14 13</a:t>
            </a:r>
          </a:p>
        </xdr:txBody>
      </xdr:sp>
      <xdr:sp macro="" textlink="">
        <xdr:nvSpPr>
          <xdr:cNvPr id="69" name="Rectangle 68">
            <a:extLst>
              <a:ext uri="{FF2B5EF4-FFF2-40B4-BE49-F238E27FC236}">
                <a16:creationId xmlns:a16="http://schemas.microsoft.com/office/drawing/2014/main" id="{00000000-0008-0000-0000-000045000000}"/>
              </a:ext>
            </a:extLst>
          </xdr:cNvPr>
          <xdr:cNvSpPr/>
        </xdr:nvSpPr>
        <xdr:spPr>
          <a:xfrm rot="4281163">
            <a:off x="6702330" y="2227705"/>
            <a:ext cx="1339163" cy="33828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l"/>
            <a:r>
              <a:rPr lang="en-US" sz="1400">
                <a:solidFill>
                  <a:sysClr val="windowText" lastClr="000000"/>
                </a:solidFill>
                <a:latin typeface="Calibri" pitchFamily="34" charset="0"/>
                <a:cs typeface="Arial" pitchFamily="34" charset="0"/>
              </a:rPr>
              <a:t>   17  18  19  20</a:t>
            </a:r>
          </a:p>
        </xdr:txBody>
      </xdr:sp>
      <xdr:sp macro="" textlink="">
        <xdr:nvSpPr>
          <xdr:cNvPr id="70" name="Rectangle 69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SpPr/>
        </xdr:nvSpPr>
        <xdr:spPr>
          <a:xfrm>
            <a:off x="8246627" y="2980952"/>
            <a:ext cx="1333821" cy="34191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l"/>
            <a:r>
              <a:rPr lang="en-US" sz="1400">
                <a:solidFill>
                  <a:sysClr val="windowText" lastClr="000000"/>
                </a:solidFill>
                <a:latin typeface="Calibri" pitchFamily="34" charset="0"/>
                <a:cs typeface="Arial" pitchFamily="34" charset="0"/>
              </a:rPr>
              <a:t>   1      2    3    4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2:AW45"/>
  <sheetViews>
    <sheetView tabSelected="1" zoomScale="70" workbookViewId="0"/>
  </sheetViews>
  <sheetFormatPr defaultColWidth="5.625" defaultRowHeight="24.95" customHeight="1" x14ac:dyDescent="0.2"/>
  <cols>
    <col min="1" max="1" width="5.625" style="3" customWidth="1"/>
    <col min="2" max="2" width="14.75" style="3" customWidth="1"/>
    <col min="3" max="3" width="39" style="3" customWidth="1"/>
    <col min="4" max="29" width="5.625" style="3" customWidth="1"/>
    <col min="30" max="30" width="7.25" style="3" customWidth="1"/>
    <col min="31" max="36" width="5.625" style="3" customWidth="1"/>
    <col min="37" max="40" width="5.625" style="3" hidden="1" customWidth="1"/>
    <col min="41" max="41" width="5.375" style="3" hidden="1" customWidth="1"/>
    <col min="42" max="42" width="17.875" style="3" hidden="1" customWidth="1"/>
    <col min="43" max="43" width="5.625" style="3" hidden="1" customWidth="1"/>
    <col min="44" max="44" width="7.25" style="3" hidden="1" customWidth="1"/>
    <col min="45" max="49" width="5.625" style="3" hidden="1" customWidth="1"/>
    <col min="50" max="16384" width="5.625" style="3"/>
  </cols>
  <sheetData>
    <row r="2" spans="2:35" ht="24.95" customHeight="1" thickBot="1" x14ac:dyDescent="0.25">
      <c r="I2" s="105" t="s">
        <v>75</v>
      </c>
      <c r="J2" s="105"/>
      <c r="K2" s="105"/>
      <c r="L2" s="105"/>
      <c r="M2" s="95"/>
      <c r="N2" s="101" t="s">
        <v>76</v>
      </c>
      <c r="O2" s="101"/>
      <c r="P2" s="101"/>
      <c r="Q2" s="101"/>
    </row>
    <row r="3" spans="2:35" ht="24.95" customHeight="1" x14ac:dyDescent="0.25">
      <c r="B3" s="12" t="s">
        <v>0</v>
      </c>
      <c r="C3" s="37" t="s">
        <v>14</v>
      </c>
      <c r="D3" s="13"/>
      <c r="E3" s="13"/>
      <c r="F3" s="14"/>
      <c r="H3" s="5"/>
      <c r="I3" s="4"/>
      <c r="J3" s="6"/>
      <c r="K3" s="7"/>
      <c r="L3" s="8"/>
      <c r="M3" s="98">
        <v>24</v>
      </c>
      <c r="N3" s="9"/>
      <c r="O3" s="4"/>
      <c r="P3" s="4"/>
    </row>
    <row r="4" spans="2:35" ht="24.95" customHeight="1" x14ac:dyDescent="0.25">
      <c r="B4" s="15" t="s">
        <v>1</v>
      </c>
      <c r="C4" s="36" t="s">
        <v>15</v>
      </c>
      <c r="D4" s="16"/>
      <c r="E4" s="16"/>
      <c r="F4" s="17"/>
      <c r="H4" s="10"/>
      <c r="I4" s="4"/>
      <c r="J4" s="6"/>
      <c r="K4" s="7"/>
      <c r="L4" s="8"/>
      <c r="M4" s="4"/>
      <c r="N4" s="93"/>
      <c r="O4" s="4"/>
      <c r="Q4" s="99">
        <v>23</v>
      </c>
    </row>
    <row r="5" spans="2:35" ht="24.95" customHeight="1" x14ac:dyDescent="0.25">
      <c r="B5" s="15" t="s">
        <v>2</v>
      </c>
      <c r="C5" s="36" t="s">
        <v>96</v>
      </c>
      <c r="D5" s="16"/>
      <c r="E5" s="16"/>
      <c r="F5" s="17"/>
      <c r="H5" s="5"/>
      <c r="I5" s="2"/>
      <c r="J5" s="6"/>
      <c r="K5" s="7"/>
      <c r="L5" s="8"/>
      <c r="M5" s="4"/>
      <c r="N5" s="93"/>
      <c r="O5" s="4"/>
    </row>
    <row r="6" spans="2:35" ht="24.95" customHeight="1" x14ac:dyDescent="0.25">
      <c r="B6" s="15" t="s">
        <v>35</v>
      </c>
      <c r="C6" s="36">
        <v>1</v>
      </c>
      <c r="D6" s="16"/>
      <c r="E6" s="16"/>
      <c r="F6" s="17"/>
      <c r="H6" s="102" t="s">
        <v>79</v>
      </c>
      <c r="I6" s="100">
        <v>25</v>
      </c>
      <c r="J6" s="4"/>
      <c r="K6" s="4"/>
      <c r="L6" s="4"/>
      <c r="M6" s="4"/>
      <c r="N6" s="93"/>
      <c r="O6" s="4"/>
      <c r="R6" s="103" t="s">
        <v>77</v>
      </c>
    </row>
    <row r="7" spans="2:35" ht="24.95" customHeight="1" x14ac:dyDescent="0.25">
      <c r="B7" s="15" t="s">
        <v>3</v>
      </c>
      <c r="C7" s="36" t="s">
        <v>93</v>
      </c>
      <c r="D7" s="16"/>
      <c r="E7" s="16"/>
      <c r="F7" s="17"/>
      <c r="H7" s="102"/>
      <c r="I7" s="2"/>
      <c r="J7" s="4"/>
      <c r="K7" s="4"/>
      <c r="L7" s="4"/>
      <c r="M7" s="4"/>
      <c r="N7" s="93"/>
      <c r="O7" s="4"/>
      <c r="R7" s="103"/>
    </row>
    <row r="8" spans="2:35" ht="24.95" customHeight="1" x14ac:dyDescent="0.25">
      <c r="B8" s="15" t="s">
        <v>42</v>
      </c>
      <c r="C8" s="44">
        <v>40267</v>
      </c>
      <c r="D8" s="16"/>
      <c r="E8" s="16"/>
      <c r="F8" s="17"/>
      <c r="H8" s="102"/>
      <c r="I8" s="2"/>
      <c r="J8" s="4"/>
      <c r="K8" s="4"/>
      <c r="L8" s="4"/>
      <c r="M8" s="4"/>
      <c r="N8" s="93"/>
      <c r="O8" s="4"/>
      <c r="R8" s="103"/>
    </row>
    <row r="9" spans="2:35" ht="24.95" customHeight="1" x14ac:dyDescent="0.25">
      <c r="B9" s="15" t="s">
        <v>43</v>
      </c>
      <c r="C9" s="36" t="s">
        <v>48</v>
      </c>
      <c r="D9" s="16"/>
      <c r="E9" s="16"/>
      <c r="F9" s="17"/>
      <c r="H9" s="102"/>
      <c r="I9" s="2"/>
      <c r="J9" s="4"/>
      <c r="K9" s="4"/>
      <c r="L9" s="4"/>
      <c r="M9" s="4"/>
      <c r="N9" s="93"/>
      <c r="O9" s="96"/>
      <c r="R9" s="103"/>
    </row>
    <row r="10" spans="2:35" ht="24.95" customHeight="1" x14ac:dyDescent="0.25">
      <c r="B10" s="15" t="s">
        <v>5</v>
      </c>
      <c r="C10" s="36" t="s">
        <v>16</v>
      </c>
      <c r="D10" s="16"/>
      <c r="E10" s="16"/>
      <c r="F10" s="17"/>
      <c r="H10" s="102"/>
      <c r="I10" s="97"/>
      <c r="J10" s="4"/>
      <c r="K10" s="4">
        <v>21</v>
      </c>
      <c r="L10" s="4"/>
      <c r="M10" s="4"/>
      <c r="N10" s="94"/>
      <c r="O10" s="4"/>
      <c r="P10" s="98">
        <v>22</v>
      </c>
      <c r="R10" s="103"/>
    </row>
    <row r="11" spans="2:35" ht="24.95" customHeight="1" thickBot="1" x14ac:dyDescent="0.3">
      <c r="B11" s="18" t="s">
        <v>4</v>
      </c>
      <c r="C11" s="38" t="s">
        <v>17</v>
      </c>
      <c r="D11" s="19"/>
      <c r="E11" s="19"/>
      <c r="F11" s="20"/>
      <c r="H11" s="102"/>
      <c r="I11" s="2"/>
      <c r="P11" s="4"/>
      <c r="R11" s="103"/>
    </row>
    <row r="12" spans="2:35" ht="24.95" customHeight="1" thickBot="1" x14ac:dyDescent="0.3">
      <c r="H12" s="5"/>
      <c r="I12" s="2"/>
      <c r="J12" s="95"/>
      <c r="K12" s="104" t="s">
        <v>78</v>
      </c>
      <c r="L12" s="104"/>
      <c r="M12" s="104"/>
      <c r="N12" s="104"/>
      <c r="O12" s="104"/>
      <c r="P12" s="4"/>
    </row>
    <row r="13" spans="2:35" s="1" customFormat="1" ht="24.95" customHeight="1" thickBot="1" x14ac:dyDescent="0.25">
      <c r="B13" s="113" t="s">
        <v>8</v>
      </c>
      <c r="C13" s="114"/>
      <c r="D13" s="117" t="s">
        <v>6</v>
      </c>
      <c r="E13" s="117"/>
      <c r="F13" s="117"/>
      <c r="G13" s="117"/>
      <c r="H13" s="117" t="s">
        <v>47</v>
      </c>
      <c r="I13" s="117"/>
      <c r="J13" s="117"/>
      <c r="K13" s="117"/>
      <c r="L13" s="118" t="s">
        <v>7</v>
      </c>
      <c r="M13" s="118"/>
      <c r="N13" s="118"/>
      <c r="O13" s="118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2:35" s="1" customFormat="1" ht="24.95" customHeight="1" x14ac:dyDescent="0.2">
      <c r="B14" s="115" t="s">
        <v>9</v>
      </c>
      <c r="C14" s="116"/>
      <c r="D14" s="135">
        <f>P45</f>
        <v>152</v>
      </c>
      <c r="E14" s="136"/>
      <c r="F14" s="131">
        <f>SUM(D14/$D$14)</f>
        <v>1</v>
      </c>
      <c r="G14" s="132"/>
      <c r="H14" s="136">
        <f>AC45</f>
        <v>135</v>
      </c>
      <c r="I14" s="136"/>
      <c r="J14" s="131">
        <f>SUM(H14/$H$14)</f>
        <v>1</v>
      </c>
      <c r="K14" s="132"/>
      <c r="L14" s="143">
        <f>AD45</f>
        <v>287</v>
      </c>
      <c r="M14" s="143"/>
      <c r="N14" s="119">
        <f>SUM(L14/$L$14)</f>
        <v>1</v>
      </c>
      <c r="O14" s="120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2:35" s="1" customFormat="1" ht="24.95" customHeight="1" x14ac:dyDescent="0.2">
      <c r="B15" s="129" t="s">
        <v>94</v>
      </c>
      <c r="C15" s="130"/>
      <c r="D15" s="137">
        <f>SUM(P20:P39)</f>
        <v>142</v>
      </c>
      <c r="E15" s="138"/>
      <c r="F15" s="133">
        <f>SUM(D15/$D$14)</f>
        <v>0.93421052631578949</v>
      </c>
      <c r="G15" s="134"/>
      <c r="H15" s="138">
        <f>SUM(AC20:AC39)</f>
        <v>125</v>
      </c>
      <c r="I15" s="138"/>
      <c r="J15" s="133">
        <f>SUM(H15/$H$14)</f>
        <v>0.92592592592592593</v>
      </c>
      <c r="K15" s="134"/>
      <c r="L15" s="140">
        <f>SUM(AD20:AD39)</f>
        <v>267</v>
      </c>
      <c r="M15" s="140"/>
      <c r="N15" s="141">
        <f>SUM(L15/$L$14)</f>
        <v>0.93031358885017423</v>
      </c>
      <c r="O15" s="142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2:35" s="1" customFormat="1" ht="24.95" customHeight="1" thickBot="1" x14ac:dyDescent="0.25">
      <c r="B16" s="111" t="s">
        <v>95</v>
      </c>
      <c r="C16" s="112"/>
      <c r="D16" s="125">
        <f>SUM(P40:P44)</f>
        <v>10</v>
      </c>
      <c r="E16" s="126"/>
      <c r="F16" s="123">
        <f>SUM(D16/$D$14)</f>
        <v>6.5789473684210523E-2</v>
      </c>
      <c r="G16" s="124"/>
      <c r="H16" s="126">
        <f>SUM(AC40:AC44)</f>
        <v>10</v>
      </c>
      <c r="I16" s="126"/>
      <c r="J16" s="123">
        <f>SUM(H16/$H$14)</f>
        <v>7.407407407407407E-2</v>
      </c>
      <c r="K16" s="124"/>
      <c r="L16" s="106">
        <f>SUM(AD40:AD44)</f>
        <v>20</v>
      </c>
      <c r="M16" s="106"/>
      <c r="N16" s="107">
        <f>SUM(L16/$L$14)</f>
        <v>6.968641114982578E-2</v>
      </c>
      <c r="O16" s="108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2:45" s="1" customFormat="1" ht="24.95" customHeight="1" thickBo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2:45" s="1" customFormat="1" ht="24.95" customHeight="1" thickBot="1" x14ac:dyDescent="0.25">
      <c r="B18" s="121" t="s">
        <v>10</v>
      </c>
      <c r="C18" s="122"/>
      <c r="D18" s="109" t="s">
        <v>73</v>
      </c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27" t="s">
        <v>45</v>
      </c>
      <c r="Q18" s="110" t="s">
        <v>74</v>
      </c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39"/>
      <c r="AC18" s="127" t="s">
        <v>46</v>
      </c>
      <c r="AD18" s="128" t="s">
        <v>18</v>
      </c>
    </row>
    <row r="19" spans="2:45" ht="97.5" thickBot="1" x14ac:dyDescent="0.25">
      <c r="B19" s="24" t="s">
        <v>11</v>
      </c>
      <c r="C19" s="35" t="s">
        <v>12</v>
      </c>
      <c r="D19" s="21" t="s">
        <v>49</v>
      </c>
      <c r="E19" s="22" t="s">
        <v>50</v>
      </c>
      <c r="F19" s="22" t="s">
        <v>51</v>
      </c>
      <c r="G19" s="22" t="s">
        <v>52</v>
      </c>
      <c r="H19" s="22" t="s">
        <v>53</v>
      </c>
      <c r="I19" s="22" t="s">
        <v>54</v>
      </c>
      <c r="J19" s="22" t="s">
        <v>55</v>
      </c>
      <c r="K19" s="22" t="s">
        <v>56</v>
      </c>
      <c r="L19" s="22" t="s">
        <v>57</v>
      </c>
      <c r="M19" s="22" t="s">
        <v>58</v>
      </c>
      <c r="N19" s="22" t="s">
        <v>59</v>
      </c>
      <c r="O19" s="55" t="s">
        <v>60</v>
      </c>
      <c r="P19" s="127"/>
      <c r="Q19" s="57" t="s">
        <v>61</v>
      </c>
      <c r="R19" s="22" t="s">
        <v>62</v>
      </c>
      <c r="S19" s="22" t="s">
        <v>63</v>
      </c>
      <c r="T19" s="22" t="s">
        <v>64</v>
      </c>
      <c r="U19" s="22" t="s">
        <v>65</v>
      </c>
      <c r="V19" s="22" t="s">
        <v>66</v>
      </c>
      <c r="W19" s="22" t="s">
        <v>67</v>
      </c>
      <c r="X19" s="22" t="s">
        <v>68</v>
      </c>
      <c r="Y19" s="22" t="s">
        <v>69</v>
      </c>
      <c r="Z19" s="22" t="s">
        <v>70</v>
      </c>
      <c r="AA19" s="22" t="s">
        <v>71</v>
      </c>
      <c r="AB19" s="23" t="s">
        <v>72</v>
      </c>
      <c r="AC19" s="127"/>
      <c r="AD19" s="128"/>
    </row>
    <row r="20" spans="2:45" ht="24.95" customHeight="1" x14ac:dyDescent="0.2">
      <c r="B20" s="39" t="str">
        <f t="shared" ref="B20:C22" si="0">AR20</f>
        <v>1_01</v>
      </c>
      <c r="C20" s="40" t="str">
        <f t="shared" si="0"/>
        <v>Lee St LT</v>
      </c>
      <c r="D20" s="59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61">
        <v>0</v>
      </c>
      <c r="P20" s="25">
        <f>SUM(D20:O20)</f>
        <v>0</v>
      </c>
      <c r="Q20" s="62">
        <v>0</v>
      </c>
      <c r="R20" s="60">
        <v>0</v>
      </c>
      <c r="S20" s="60">
        <v>0</v>
      </c>
      <c r="T20" s="60">
        <v>0</v>
      </c>
      <c r="U20" s="60">
        <v>1</v>
      </c>
      <c r="V20" s="60">
        <v>0</v>
      </c>
      <c r="W20" s="60">
        <v>0</v>
      </c>
      <c r="X20" s="60">
        <v>0</v>
      </c>
      <c r="Y20" s="60">
        <v>0</v>
      </c>
      <c r="Z20" s="60">
        <v>0</v>
      </c>
      <c r="AA20" s="60">
        <v>0</v>
      </c>
      <c r="AB20" s="63">
        <v>0</v>
      </c>
      <c r="AC20" s="25">
        <f>SUM(Q20:AB20)</f>
        <v>1</v>
      </c>
      <c r="AD20" s="52">
        <f>SUM(P20,AC20)</f>
        <v>1</v>
      </c>
      <c r="AK20" s="3">
        <f>$C$6</f>
        <v>1</v>
      </c>
      <c r="AL20" s="3" t="s">
        <v>19</v>
      </c>
      <c r="AM20" s="32" t="str">
        <f>K12</f>
        <v>Lee St</v>
      </c>
      <c r="AP20" s="30" t="s">
        <v>89</v>
      </c>
      <c r="AR20" s="3" t="str">
        <f>$AK$20 &amp; TEXT(AL20,"")</f>
        <v>1_01</v>
      </c>
      <c r="AS20" s="3" t="str">
        <f>TEXT($AM$20,"") &amp; TEXT(" ","") &amp; TEXT(AP20,"")</f>
        <v>Lee St LT</v>
      </c>
    </row>
    <row r="21" spans="2:45" ht="24.95" customHeight="1" x14ac:dyDescent="0.2">
      <c r="B21" s="41" t="str">
        <f t="shared" si="0"/>
        <v>1_02</v>
      </c>
      <c r="C21" s="42" t="str">
        <f t="shared" si="0"/>
        <v>Lee St SLT</v>
      </c>
      <c r="D21" s="64">
        <v>0</v>
      </c>
      <c r="E21" s="65">
        <v>0</v>
      </c>
      <c r="F21" s="65">
        <v>0</v>
      </c>
      <c r="G21" s="65">
        <v>1</v>
      </c>
      <c r="H21" s="65">
        <v>0</v>
      </c>
      <c r="I21" s="65">
        <v>0</v>
      </c>
      <c r="J21" s="65">
        <v>0</v>
      </c>
      <c r="K21" s="65">
        <v>1</v>
      </c>
      <c r="L21" s="65">
        <v>1</v>
      </c>
      <c r="M21" s="65">
        <v>2</v>
      </c>
      <c r="N21" s="65">
        <v>1</v>
      </c>
      <c r="O21" s="66">
        <v>6</v>
      </c>
      <c r="P21" s="26">
        <f t="shared" ref="P21:P39" si="1">SUM(D21:O21)</f>
        <v>12</v>
      </c>
      <c r="Q21" s="67">
        <v>0</v>
      </c>
      <c r="R21" s="65">
        <v>1</v>
      </c>
      <c r="S21" s="65">
        <v>1</v>
      </c>
      <c r="T21" s="65">
        <v>0</v>
      </c>
      <c r="U21" s="65">
        <v>2</v>
      </c>
      <c r="V21" s="65">
        <v>0</v>
      </c>
      <c r="W21" s="65">
        <v>0</v>
      </c>
      <c r="X21" s="65">
        <v>0</v>
      </c>
      <c r="Y21" s="65">
        <v>0</v>
      </c>
      <c r="Z21" s="65">
        <v>0</v>
      </c>
      <c r="AA21" s="65">
        <v>0</v>
      </c>
      <c r="AB21" s="68">
        <v>1</v>
      </c>
      <c r="AC21" s="26">
        <f>SUM(Q21:AB21)</f>
        <v>5</v>
      </c>
      <c r="AD21" s="53">
        <f>SUM(P21,AC21)</f>
        <v>17</v>
      </c>
      <c r="AL21" s="3" t="s">
        <v>20</v>
      </c>
      <c r="AM21" s="33" t="str">
        <f>R6</f>
        <v>Pitt St</v>
      </c>
      <c r="AP21" s="31" t="s">
        <v>90</v>
      </c>
      <c r="AR21" s="3" t="str">
        <f>$AK$20 &amp; TEXT(AL21,"")</f>
        <v>1_02</v>
      </c>
      <c r="AS21" s="3" t="str">
        <f>TEXT($AM$20,"") &amp; TEXT(" ","") &amp; TEXT(AP21,"")</f>
        <v>Lee St SLT</v>
      </c>
    </row>
    <row r="22" spans="2:45" ht="24.95" customHeight="1" x14ac:dyDescent="0.2">
      <c r="B22" s="41" t="str">
        <f t="shared" si="0"/>
        <v>1_03</v>
      </c>
      <c r="C22" s="42" t="str">
        <f t="shared" si="0"/>
        <v>Lee St SRT</v>
      </c>
      <c r="D22" s="64">
        <v>1</v>
      </c>
      <c r="E22" s="65">
        <v>1</v>
      </c>
      <c r="F22" s="65">
        <v>0</v>
      </c>
      <c r="G22" s="65">
        <v>0</v>
      </c>
      <c r="H22" s="65">
        <v>1</v>
      </c>
      <c r="I22" s="65">
        <v>6</v>
      </c>
      <c r="J22" s="65">
        <v>0</v>
      </c>
      <c r="K22" s="65">
        <v>5</v>
      </c>
      <c r="L22" s="65">
        <v>6</v>
      </c>
      <c r="M22" s="65">
        <v>4</v>
      </c>
      <c r="N22" s="65">
        <v>6</v>
      </c>
      <c r="O22" s="66">
        <v>3</v>
      </c>
      <c r="P22" s="26">
        <f t="shared" si="1"/>
        <v>33</v>
      </c>
      <c r="Q22" s="67">
        <v>1</v>
      </c>
      <c r="R22" s="65">
        <v>0</v>
      </c>
      <c r="S22" s="65">
        <v>0</v>
      </c>
      <c r="T22" s="65">
        <v>0</v>
      </c>
      <c r="U22" s="65">
        <v>0</v>
      </c>
      <c r="V22" s="65">
        <v>0</v>
      </c>
      <c r="W22" s="65">
        <v>0</v>
      </c>
      <c r="X22" s="65">
        <v>0</v>
      </c>
      <c r="Y22" s="65">
        <v>0</v>
      </c>
      <c r="Z22" s="65">
        <v>0</v>
      </c>
      <c r="AA22" s="65">
        <v>0</v>
      </c>
      <c r="AB22" s="68">
        <v>0</v>
      </c>
      <c r="AC22" s="26">
        <f>SUM(Q22:AB22)</f>
        <v>1</v>
      </c>
      <c r="AD22" s="53">
        <f>SUM(P22,AC22)</f>
        <v>34</v>
      </c>
      <c r="AL22" s="3" t="s">
        <v>21</v>
      </c>
      <c r="AM22" s="33" t="str">
        <f>N2</f>
        <v>George St</v>
      </c>
      <c r="AP22" s="31" t="s">
        <v>91</v>
      </c>
      <c r="AR22" s="3" t="str">
        <f>$AK$20 &amp; TEXT(AL22,"")</f>
        <v>1_03</v>
      </c>
      <c r="AS22" s="3" t="str">
        <f>TEXT($AM$20,"") &amp; TEXT(" ","") &amp; TEXT(AP22,"")</f>
        <v>Lee St SRT</v>
      </c>
    </row>
    <row r="23" spans="2:45" ht="24.95" customHeight="1" thickBot="1" x14ac:dyDescent="0.25">
      <c r="B23" s="41" t="str">
        <f t="shared" ref="B23:B34" si="2">AR23</f>
        <v>1_04</v>
      </c>
      <c r="C23" s="42" t="str">
        <f t="shared" ref="C23:C34" si="3">AS23</f>
        <v>Lee St RT</v>
      </c>
      <c r="D23" s="64">
        <v>2</v>
      </c>
      <c r="E23" s="65">
        <v>0</v>
      </c>
      <c r="F23" s="65">
        <v>3</v>
      </c>
      <c r="G23" s="65">
        <v>1</v>
      </c>
      <c r="H23" s="65">
        <v>3</v>
      </c>
      <c r="I23" s="65">
        <v>4</v>
      </c>
      <c r="J23" s="65">
        <v>5</v>
      </c>
      <c r="K23" s="65">
        <v>0</v>
      </c>
      <c r="L23" s="65">
        <v>11</v>
      </c>
      <c r="M23" s="65">
        <v>3</v>
      </c>
      <c r="N23" s="65">
        <v>2</v>
      </c>
      <c r="O23" s="66">
        <v>2</v>
      </c>
      <c r="P23" s="26">
        <f t="shared" si="1"/>
        <v>36</v>
      </c>
      <c r="Q23" s="67">
        <v>2</v>
      </c>
      <c r="R23" s="65">
        <v>0</v>
      </c>
      <c r="S23" s="65">
        <v>1</v>
      </c>
      <c r="T23" s="65">
        <v>3</v>
      </c>
      <c r="U23" s="65">
        <v>2</v>
      </c>
      <c r="V23" s="65">
        <v>0</v>
      </c>
      <c r="W23" s="65">
        <v>1</v>
      </c>
      <c r="X23" s="65">
        <v>0</v>
      </c>
      <c r="Y23" s="65">
        <v>0</v>
      </c>
      <c r="Z23" s="65">
        <v>0</v>
      </c>
      <c r="AA23" s="65">
        <v>2</v>
      </c>
      <c r="AB23" s="68">
        <v>0</v>
      </c>
      <c r="AC23" s="26">
        <f t="shared" ref="AC23:AC34" si="4">SUM(Q23:AB23)</f>
        <v>11</v>
      </c>
      <c r="AD23" s="53">
        <f t="shared" ref="AD23:AD34" si="5">SUM(P23,AC23)</f>
        <v>47</v>
      </c>
      <c r="AL23" s="3" t="s">
        <v>22</v>
      </c>
      <c r="AM23" s="34" t="str">
        <f>I2</f>
        <v>Quay St</v>
      </c>
      <c r="AP23" s="31" t="s">
        <v>92</v>
      </c>
      <c r="AR23" s="3" t="str">
        <f>$AK$20 &amp; TEXT(AL23,"")</f>
        <v>1_04</v>
      </c>
      <c r="AS23" s="3" t="str">
        <f>TEXT($AM$20,"") &amp; TEXT(" ","") &amp; TEXT(AP23,"")</f>
        <v>Lee St RT</v>
      </c>
    </row>
    <row r="24" spans="2:45" ht="24.95" customHeight="1" x14ac:dyDescent="0.2">
      <c r="B24" s="41" t="str">
        <f t="shared" si="2"/>
        <v>1_05</v>
      </c>
      <c r="C24" s="42" t="str">
        <f t="shared" si="3"/>
        <v>Pitt St LT</v>
      </c>
      <c r="D24" s="64">
        <v>1</v>
      </c>
      <c r="E24" s="65">
        <v>0</v>
      </c>
      <c r="F24" s="65">
        <v>0</v>
      </c>
      <c r="G24" s="65">
        <v>0</v>
      </c>
      <c r="H24" s="65">
        <v>1</v>
      </c>
      <c r="I24" s="65">
        <v>0</v>
      </c>
      <c r="J24" s="65">
        <v>0</v>
      </c>
      <c r="K24" s="65">
        <v>0</v>
      </c>
      <c r="L24" s="65">
        <v>1</v>
      </c>
      <c r="M24" s="65">
        <v>0</v>
      </c>
      <c r="N24" s="65">
        <v>0</v>
      </c>
      <c r="O24" s="66">
        <v>2</v>
      </c>
      <c r="P24" s="26">
        <f t="shared" si="1"/>
        <v>5</v>
      </c>
      <c r="Q24" s="67">
        <v>2</v>
      </c>
      <c r="R24" s="65">
        <v>1</v>
      </c>
      <c r="S24" s="65">
        <v>0</v>
      </c>
      <c r="T24" s="65">
        <v>3</v>
      </c>
      <c r="U24" s="65">
        <v>0</v>
      </c>
      <c r="V24" s="65">
        <v>3</v>
      </c>
      <c r="W24" s="65">
        <v>3</v>
      </c>
      <c r="X24" s="65">
        <v>0</v>
      </c>
      <c r="Y24" s="65">
        <v>1</v>
      </c>
      <c r="Z24" s="65">
        <v>2</v>
      </c>
      <c r="AA24" s="65">
        <v>2</v>
      </c>
      <c r="AB24" s="68">
        <v>0</v>
      </c>
      <c r="AC24" s="26">
        <f t="shared" si="4"/>
        <v>17</v>
      </c>
      <c r="AD24" s="53">
        <f t="shared" si="5"/>
        <v>22</v>
      </c>
      <c r="AL24" s="3" t="s">
        <v>23</v>
      </c>
      <c r="AM24" s="3" t="str">
        <f>H6</f>
        <v>Broadway St</v>
      </c>
      <c r="AP24" s="30" t="s">
        <v>89</v>
      </c>
      <c r="AR24" s="3" t="str">
        <f>$AK$20 &amp; TEXT(AL24,"")</f>
        <v>1_05</v>
      </c>
      <c r="AS24" s="3" t="str">
        <f>TEXT($AM$21,"") &amp; TEXT(" ","") &amp; TEXT(AP24,"")</f>
        <v>Pitt St LT</v>
      </c>
    </row>
    <row r="25" spans="2:45" ht="24.95" customHeight="1" x14ac:dyDescent="0.2">
      <c r="B25" s="41" t="str">
        <f t="shared" si="2"/>
        <v>1_06</v>
      </c>
      <c r="C25" s="42" t="str">
        <f t="shared" si="3"/>
        <v>Pitt St SLT</v>
      </c>
      <c r="D25" s="64">
        <v>0</v>
      </c>
      <c r="E25" s="65">
        <v>0</v>
      </c>
      <c r="F25" s="65">
        <v>0</v>
      </c>
      <c r="G25" s="65">
        <v>0</v>
      </c>
      <c r="H25" s="65">
        <v>1</v>
      </c>
      <c r="I25" s="65">
        <v>1</v>
      </c>
      <c r="J25" s="65">
        <v>0</v>
      </c>
      <c r="K25" s="65">
        <v>1</v>
      </c>
      <c r="L25" s="65">
        <v>1</v>
      </c>
      <c r="M25" s="65">
        <v>1</v>
      </c>
      <c r="N25" s="65">
        <v>4</v>
      </c>
      <c r="O25" s="66">
        <v>2</v>
      </c>
      <c r="P25" s="26">
        <f t="shared" si="1"/>
        <v>11</v>
      </c>
      <c r="Q25" s="67">
        <v>1</v>
      </c>
      <c r="R25" s="65">
        <v>1</v>
      </c>
      <c r="S25" s="65">
        <v>1</v>
      </c>
      <c r="T25" s="65">
        <v>1</v>
      </c>
      <c r="U25" s="65">
        <v>2</v>
      </c>
      <c r="V25" s="65">
        <v>0</v>
      </c>
      <c r="W25" s="65">
        <v>1</v>
      </c>
      <c r="X25" s="65">
        <v>2</v>
      </c>
      <c r="Y25" s="65">
        <v>2</v>
      </c>
      <c r="Z25" s="65">
        <v>5</v>
      </c>
      <c r="AA25" s="65">
        <v>1</v>
      </c>
      <c r="AB25" s="68">
        <v>1</v>
      </c>
      <c r="AC25" s="26">
        <f t="shared" si="4"/>
        <v>18</v>
      </c>
      <c r="AD25" s="53">
        <f t="shared" si="5"/>
        <v>29</v>
      </c>
      <c r="AL25" s="3" t="s">
        <v>24</v>
      </c>
      <c r="AP25" s="31" t="s">
        <v>90</v>
      </c>
      <c r="AR25" s="3" t="str">
        <f t="shared" ref="AR25:AR44" si="6">$AK$20 &amp; TEXT(AL25,"")</f>
        <v>1_06</v>
      </c>
      <c r="AS25" s="3" t="str">
        <f>TEXT($AM$21,"") &amp; TEXT(" ","") &amp; TEXT(AP25,"")</f>
        <v>Pitt St SLT</v>
      </c>
    </row>
    <row r="26" spans="2:45" ht="24.95" customHeight="1" x14ac:dyDescent="0.2">
      <c r="B26" s="41" t="str">
        <f t="shared" si="2"/>
        <v>1_07</v>
      </c>
      <c r="C26" s="42" t="str">
        <f t="shared" si="3"/>
        <v>Pitt St SRT</v>
      </c>
      <c r="D26" s="64">
        <v>0</v>
      </c>
      <c r="E26" s="65">
        <v>0</v>
      </c>
      <c r="F26" s="65">
        <v>0</v>
      </c>
      <c r="G26" s="65">
        <v>0</v>
      </c>
      <c r="H26" s="65">
        <v>0</v>
      </c>
      <c r="I26" s="65">
        <v>0</v>
      </c>
      <c r="J26" s="65">
        <v>0</v>
      </c>
      <c r="K26" s="65">
        <v>0</v>
      </c>
      <c r="L26" s="65">
        <v>0</v>
      </c>
      <c r="M26" s="65">
        <v>0</v>
      </c>
      <c r="N26" s="65">
        <v>0</v>
      </c>
      <c r="O26" s="66">
        <v>0</v>
      </c>
      <c r="P26" s="26">
        <f t="shared" si="1"/>
        <v>0</v>
      </c>
      <c r="Q26" s="67">
        <v>0</v>
      </c>
      <c r="R26" s="65">
        <v>0</v>
      </c>
      <c r="S26" s="65">
        <v>0</v>
      </c>
      <c r="T26" s="65">
        <v>0</v>
      </c>
      <c r="U26" s="65">
        <v>0</v>
      </c>
      <c r="V26" s="65">
        <v>0</v>
      </c>
      <c r="W26" s="65">
        <v>0</v>
      </c>
      <c r="X26" s="65">
        <v>0</v>
      </c>
      <c r="Y26" s="65">
        <v>0</v>
      </c>
      <c r="Z26" s="65">
        <v>0</v>
      </c>
      <c r="AA26" s="65">
        <v>0</v>
      </c>
      <c r="AB26" s="68">
        <v>0</v>
      </c>
      <c r="AC26" s="26">
        <f t="shared" si="4"/>
        <v>0</v>
      </c>
      <c r="AD26" s="53">
        <f t="shared" si="5"/>
        <v>0</v>
      </c>
      <c r="AL26" s="3" t="s">
        <v>25</v>
      </c>
      <c r="AP26" s="31" t="s">
        <v>91</v>
      </c>
      <c r="AR26" s="3" t="str">
        <f t="shared" si="6"/>
        <v>1_07</v>
      </c>
      <c r="AS26" s="3" t="str">
        <f>TEXT($AM$21,"") &amp; TEXT(" ","") &amp; TEXT(AP26,"")</f>
        <v>Pitt St SRT</v>
      </c>
    </row>
    <row r="27" spans="2:45" ht="24.95" customHeight="1" thickBot="1" x14ac:dyDescent="0.25">
      <c r="B27" s="41" t="str">
        <f t="shared" si="2"/>
        <v>1_08</v>
      </c>
      <c r="C27" s="42" t="str">
        <f t="shared" si="3"/>
        <v>Pitt St RT</v>
      </c>
      <c r="D27" s="64">
        <v>0</v>
      </c>
      <c r="E27" s="65">
        <v>0</v>
      </c>
      <c r="F27" s="65">
        <v>0</v>
      </c>
      <c r="G27" s="65">
        <v>0</v>
      </c>
      <c r="H27" s="65">
        <v>0</v>
      </c>
      <c r="I27" s="65">
        <v>0</v>
      </c>
      <c r="J27" s="65">
        <v>0</v>
      </c>
      <c r="K27" s="65">
        <v>0</v>
      </c>
      <c r="L27" s="65">
        <v>0</v>
      </c>
      <c r="M27" s="65">
        <v>0</v>
      </c>
      <c r="N27" s="65">
        <v>0</v>
      </c>
      <c r="O27" s="66">
        <v>0</v>
      </c>
      <c r="P27" s="26">
        <f t="shared" si="1"/>
        <v>0</v>
      </c>
      <c r="Q27" s="67">
        <v>0</v>
      </c>
      <c r="R27" s="65">
        <v>0</v>
      </c>
      <c r="S27" s="65">
        <v>0</v>
      </c>
      <c r="T27" s="65">
        <v>1</v>
      </c>
      <c r="U27" s="65">
        <v>0</v>
      </c>
      <c r="V27" s="65">
        <v>0</v>
      </c>
      <c r="W27" s="65">
        <v>0</v>
      </c>
      <c r="X27" s="65">
        <v>0</v>
      </c>
      <c r="Y27" s="65">
        <v>0</v>
      </c>
      <c r="Z27" s="65">
        <v>0</v>
      </c>
      <c r="AA27" s="65">
        <v>0</v>
      </c>
      <c r="AB27" s="68">
        <v>0</v>
      </c>
      <c r="AC27" s="26">
        <f t="shared" si="4"/>
        <v>1</v>
      </c>
      <c r="AD27" s="53">
        <f t="shared" si="5"/>
        <v>1</v>
      </c>
      <c r="AL27" s="3" t="s">
        <v>26</v>
      </c>
      <c r="AP27" s="31" t="s">
        <v>92</v>
      </c>
      <c r="AR27" s="3" t="str">
        <f t="shared" si="6"/>
        <v>1_08</v>
      </c>
      <c r="AS27" s="3" t="str">
        <f>TEXT($AM$21,"") &amp; TEXT(" ","") &amp; TEXT(AP27,"")</f>
        <v>Pitt St RT</v>
      </c>
    </row>
    <row r="28" spans="2:45" ht="24.95" customHeight="1" x14ac:dyDescent="0.2">
      <c r="B28" s="41" t="str">
        <f t="shared" si="2"/>
        <v>1_09</v>
      </c>
      <c r="C28" s="42" t="str">
        <f t="shared" si="3"/>
        <v>George St LT</v>
      </c>
      <c r="D28" s="64">
        <v>0</v>
      </c>
      <c r="E28" s="65">
        <v>0</v>
      </c>
      <c r="F28" s="65">
        <v>0</v>
      </c>
      <c r="G28" s="65">
        <v>0</v>
      </c>
      <c r="H28" s="65">
        <v>0</v>
      </c>
      <c r="I28" s="65">
        <v>0</v>
      </c>
      <c r="J28" s="65">
        <v>0</v>
      </c>
      <c r="K28" s="65">
        <v>0</v>
      </c>
      <c r="L28" s="65">
        <v>0</v>
      </c>
      <c r="M28" s="65">
        <v>0</v>
      </c>
      <c r="N28" s="65">
        <v>0</v>
      </c>
      <c r="O28" s="66">
        <v>0</v>
      </c>
      <c r="P28" s="26">
        <f t="shared" si="1"/>
        <v>0</v>
      </c>
      <c r="Q28" s="67">
        <v>0</v>
      </c>
      <c r="R28" s="65">
        <v>0</v>
      </c>
      <c r="S28" s="65">
        <v>0</v>
      </c>
      <c r="T28" s="65">
        <v>0</v>
      </c>
      <c r="U28" s="65">
        <v>0</v>
      </c>
      <c r="V28" s="65">
        <v>0</v>
      </c>
      <c r="W28" s="65">
        <v>0</v>
      </c>
      <c r="X28" s="65">
        <v>0</v>
      </c>
      <c r="Y28" s="65">
        <v>0</v>
      </c>
      <c r="Z28" s="65">
        <v>0</v>
      </c>
      <c r="AA28" s="65">
        <v>0</v>
      </c>
      <c r="AB28" s="68">
        <v>0</v>
      </c>
      <c r="AC28" s="26">
        <f t="shared" si="4"/>
        <v>0</v>
      </c>
      <c r="AD28" s="53">
        <f t="shared" si="5"/>
        <v>0</v>
      </c>
      <c r="AL28" s="3" t="s">
        <v>27</v>
      </c>
      <c r="AP28" s="30" t="s">
        <v>89</v>
      </c>
      <c r="AR28" s="3" t="str">
        <f t="shared" si="6"/>
        <v>1_09</v>
      </c>
      <c r="AS28" s="3" t="str">
        <f>TEXT($AM$22,"") &amp; TEXT(" ","") &amp; TEXT(AP28,"")</f>
        <v>George St LT</v>
      </c>
    </row>
    <row r="29" spans="2:45" ht="24.95" customHeight="1" x14ac:dyDescent="0.2">
      <c r="B29" s="41" t="str">
        <f t="shared" si="2"/>
        <v>1_10</v>
      </c>
      <c r="C29" s="42" t="str">
        <f t="shared" si="3"/>
        <v>George St SLT</v>
      </c>
      <c r="D29" s="64">
        <v>0</v>
      </c>
      <c r="E29" s="65">
        <v>1</v>
      </c>
      <c r="F29" s="65">
        <v>0</v>
      </c>
      <c r="G29" s="65">
        <v>0</v>
      </c>
      <c r="H29" s="65">
        <v>0</v>
      </c>
      <c r="I29" s="65">
        <v>1</v>
      </c>
      <c r="J29" s="65">
        <v>0</v>
      </c>
      <c r="K29" s="65">
        <v>0</v>
      </c>
      <c r="L29" s="65">
        <v>2</v>
      </c>
      <c r="M29" s="65">
        <v>0</v>
      </c>
      <c r="N29" s="65">
        <v>0</v>
      </c>
      <c r="O29" s="66">
        <v>1</v>
      </c>
      <c r="P29" s="26">
        <f t="shared" si="1"/>
        <v>5</v>
      </c>
      <c r="Q29" s="67">
        <v>3</v>
      </c>
      <c r="R29" s="65">
        <v>1</v>
      </c>
      <c r="S29" s="65">
        <v>1</v>
      </c>
      <c r="T29" s="65">
        <v>2</v>
      </c>
      <c r="U29" s="65">
        <v>2</v>
      </c>
      <c r="V29" s="65">
        <v>2</v>
      </c>
      <c r="W29" s="65">
        <v>5</v>
      </c>
      <c r="X29" s="65">
        <v>3</v>
      </c>
      <c r="Y29" s="65">
        <v>3</v>
      </c>
      <c r="Z29" s="65">
        <v>5</v>
      </c>
      <c r="AA29" s="65">
        <v>2</v>
      </c>
      <c r="AB29" s="68">
        <v>1</v>
      </c>
      <c r="AC29" s="26">
        <f t="shared" si="4"/>
        <v>30</v>
      </c>
      <c r="AD29" s="53">
        <f t="shared" si="5"/>
        <v>35</v>
      </c>
      <c r="AL29" s="3" t="s">
        <v>28</v>
      </c>
      <c r="AP29" s="31" t="s">
        <v>90</v>
      </c>
      <c r="AR29" s="3" t="str">
        <f t="shared" si="6"/>
        <v>1_10</v>
      </c>
      <c r="AS29" s="3" t="str">
        <f>TEXT($AM$22,"") &amp; TEXT(" ","") &amp; TEXT(AP29,"")</f>
        <v>George St SLT</v>
      </c>
    </row>
    <row r="30" spans="2:45" ht="24.95" customHeight="1" x14ac:dyDescent="0.2">
      <c r="B30" s="41" t="str">
        <f t="shared" si="2"/>
        <v>1_11</v>
      </c>
      <c r="C30" s="42" t="str">
        <f t="shared" si="3"/>
        <v>George St SRT</v>
      </c>
      <c r="D30" s="64">
        <v>0</v>
      </c>
      <c r="E30" s="65">
        <v>0</v>
      </c>
      <c r="F30" s="65">
        <v>0</v>
      </c>
      <c r="G30" s="65">
        <v>0</v>
      </c>
      <c r="H30" s="65">
        <v>0</v>
      </c>
      <c r="I30" s="65">
        <v>0</v>
      </c>
      <c r="J30" s="65">
        <v>1</v>
      </c>
      <c r="K30" s="65">
        <v>0</v>
      </c>
      <c r="L30" s="65">
        <v>1</v>
      </c>
      <c r="M30" s="65">
        <v>1</v>
      </c>
      <c r="N30" s="65">
        <v>0</v>
      </c>
      <c r="O30" s="66">
        <v>0</v>
      </c>
      <c r="P30" s="26">
        <f t="shared" si="1"/>
        <v>3</v>
      </c>
      <c r="Q30" s="67">
        <v>1</v>
      </c>
      <c r="R30" s="65">
        <v>1</v>
      </c>
      <c r="S30" s="65">
        <v>0</v>
      </c>
      <c r="T30" s="65">
        <v>1</v>
      </c>
      <c r="U30" s="65">
        <v>1</v>
      </c>
      <c r="V30" s="65">
        <v>2</v>
      </c>
      <c r="W30" s="65">
        <v>2</v>
      </c>
      <c r="X30" s="65">
        <v>2</v>
      </c>
      <c r="Y30" s="65">
        <v>3</v>
      </c>
      <c r="Z30" s="65">
        <v>2</v>
      </c>
      <c r="AA30" s="65">
        <v>0</v>
      </c>
      <c r="AB30" s="68">
        <v>0</v>
      </c>
      <c r="AC30" s="26">
        <f t="shared" si="4"/>
        <v>15</v>
      </c>
      <c r="AD30" s="53">
        <f t="shared" si="5"/>
        <v>18</v>
      </c>
      <c r="AL30" s="3" t="s">
        <v>29</v>
      </c>
      <c r="AP30" s="31" t="s">
        <v>91</v>
      </c>
      <c r="AR30" s="3" t="str">
        <f t="shared" si="6"/>
        <v>1_11</v>
      </c>
      <c r="AS30" s="3" t="str">
        <f>TEXT($AM$22,"") &amp; TEXT(" ","") &amp; TEXT(AP30,"")</f>
        <v>George St SRT</v>
      </c>
    </row>
    <row r="31" spans="2:45" ht="24.95" customHeight="1" thickBot="1" x14ac:dyDescent="0.25">
      <c r="B31" s="41" t="str">
        <f t="shared" si="2"/>
        <v>1_12</v>
      </c>
      <c r="C31" s="42" t="str">
        <f t="shared" si="3"/>
        <v>George St RT</v>
      </c>
      <c r="D31" s="64">
        <v>0</v>
      </c>
      <c r="E31" s="65">
        <v>0</v>
      </c>
      <c r="F31" s="65">
        <v>0</v>
      </c>
      <c r="G31" s="65">
        <v>0</v>
      </c>
      <c r="H31" s="65">
        <v>0</v>
      </c>
      <c r="I31" s="65">
        <v>0</v>
      </c>
      <c r="J31" s="65">
        <v>0</v>
      </c>
      <c r="K31" s="65">
        <v>0</v>
      </c>
      <c r="L31" s="65">
        <v>0</v>
      </c>
      <c r="M31" s="65">
        <v>0</v>
      </c>
      <c r="N31" s="65">
        <v>0</v>
      </c>
      <c r="O31" s="66">
        <v>0</v>
      </c>
      <c r="P31" s="26">
        <f t="shared" si="1"/>
        <v>0</v>
      </c>
      <c r="Q31" s="67">
        <v>0</v>
      </c>
      <c r="R31" s="65">
        <v>0</v>
      </c>
      <c r="S31" s="65">
        <v>0</v>
      </c>
      <c r="T31" s="65">
        <v>0</v>
      </c>
      <c r="U31" s="65">
        <v>0</v>
      </c>
      <c r="V31" s="65">
        <v>0</v>
      </c>
      <c r="W31" s="65">
        <v>0</v>
      </c>
      <c r="X31" s="65">
        <v>0</v>
      </c>
      <c r="Y31" s="65">
        <v>0</v>
      </c>
      <c r="Z31" s="65">
        <v>0</v>
      </c>
      <c r="AA31" s="65">
        <v>0</v>
      </c>
      <c r="AB31" s="68">
        <v>0</v>
      </c>
      <c r="AC31" s="26">
        <f t="shared" si="4"/>
        <v>0</v>
      </c>
      <c r="AD31" s="53">
        <f t="shared" si="5"/>
        <v>0</v>
      </c>
      <c r="AL31" s="3" t="s">
        <v>30</v>
      </c>
      <c r="AP31" s="31" t="s">
        <v>92</v>
      </c>
      <c r="AR31" s="3" t="str">
        <f t="shared" si="6"/>
        <v>1_12</v>
      </c>
      <c r="AS31" s="3" t="str">
        <f>TEXT($AM$22,"") &amp; TEXT(" ","") &amp; TEXT(AP31,"")</f>
        <v>George St RT</v>
      </c>
    </row>
    <row r="32" spans="2:45" ht="24.95" customHeight="1" x14ac:dyDescent="0.2">
      <c r="B32" s="41" t="str">
        <f t="shared" si="2"/>
        <v>1_13</v>
      </c>
      <c r="C32" s="42" t="str">
        <f t="shared" si="3"/>
        <v>Quay St LT</v>
      </c>
      <c r="D32" s="64">
        <v>0</v>
      </c>
      <c r="E32" s="65">
        <v>0</v>
      </c>
      <c r="F32" s="65">
        <v>0</v>
      </c>
      <c r="G32" s="65">
        <v>0</v>
      </c>
      <c r="H32" s="65">
        <v>0</v>
      </c>
      <c r="I32" s="65">
        <v>0</v>
      </c>
      <c r="J32" s="65">
        <v>0</v>
      </c>
      <c r="K32" s="65">
        <v>0</v>
      </c>
      <c r="L32" s="65">
        <v>0</v>
      </c>
      <c r="M32" s="65">
        <v>0</v>
      </c>
      <c r="N32" s="65">
        <v>0</v>
      </c>
      <c r="O32" s="66">
        <v>0</v>
      </c>
      <c r="P32" s="26">
        <f t="shared" si="1"/>
        <v>0</v>
      </c>
      <c r="Q32" s="67">
        <v>0</v>
      </c>
      <c r="R32" s="65">
        <v>0</v>
      </c>
      <c r="S32" s="65">
        <v>0</v>
      </c>
      <c r="T32" s="65">
        <v>0</v>
      </c>
      <c r="U32" s="65">
        <v>0</v>
      </c>
      <c r="V32" s="65">
        <v>0</v>
      </c>
      <c r="W32" s="65">
        <v>0</v>
      </c>
      <c r="X32" s="65">
        <v>0</v>
      </c>
      <c r="Y32" s="65">
        <v>0</v>
      </c>
      <c r="Z32" s="65">
        <v>0</v>
      </c>
      <c r="AA32" s="65">
        <v>0</v>
      </c>
      <c r="AB32" s="68">
        <v>0</v>
      </c>
      <c r="AC32" s="26">
        <f t="shared" si="4"/>
        <v>0</v>
      </c>
      <c r="AD32" s="53">
        <f t="shared" si="5"/>
        <v>0</v>
      </c>
      <c r="AL32" s="3" t="s">
        <v>31</v>
      </c>
      <c r="AP32" s="30" t="s">
        <v>89</v>
      </c>
      <c r="AR32" s="3" t="str">
        <f t="shared" si="6"/>
        <v>1_13</v>
      </c>
      <c r="AS32" s="3" t="str">
        <f>TEXT($AM$23,"") &amp; TEXT(" ","") &amp; TEXT(AP32,"")</f>
        <v>Quay St LT</v>
      </c>
    </row>
    <row r="33" spans="2:45" ht="24.95" customHeight="1" x14ac:dyDescent="0.2">
      <c r="B33" s="41" t="str">
        <f t="shared" si="2"/>
        <v>1_14</v>
      </c>
      <c r="C33" s="42" t="str">
        <f t="shared" si="3"/>
        <v>Quay St SLT</v>
      </c>
      <c r="D33" s="64">
        <v>0</v>
      </c>
      <c r="E33" s="65">
        <v>0</v>
      </c>
      <c r="F33" s="65">
        <v>0</v>
      </c>
      <c r="G33" s="65">
        <v>0</v>
      </c>
      <c r="H33" s="65">
        <v>0</v>
      </c>
      <c r="I33" s="65">
        <v>0</v>
      </c>
      <c r="J33" s="65">
        <v>0</v>
      </c>
      <c r="K33" s="65">
        <v>0</v>
      </c>
      <c r="L33" s="65">
        <v>0</v>
      </c>
      <c r="M33" s="65">
        <v>0</v>
      </c>
      <c r="N33" s="65">
        <v>0</v>
      </c>
      <c r="O33" s="66">
        <v>0</v>
      </c>
      <c r="P33" s="26">
        <f t="shared" si="1"/>
        <v>0</v>
      </c>
      <c r="Q33" s="67">
        <v>0</v>
      </c>
      <c r="R33" s="65">
        <v>0</v>
      </c>
      <c r="S33" s="65">
        <v>0</v>
      </c>
      <c r="T33" s="65">
        <v>0</v>
      </c>
      <c r="U33" s="65">
        <v>0</v>
      </c>
      <c r="V33" s="65">
        <v>0</v>
      </c>
      <c r="W33" s="65">
        <v>0</v>
      </c>
      <c r="X33" s="65">
        <v>0</v>
      </c>
      <c r="Y33" s="65">
        <v>0</v>
      </c>
      <c r="Z33" s="65">
        <v>0</v>
      </c>
      <c r="AA33" s="65">
        <v>0</v>
      </c>
      <c r="AB33" s="68">
        <v>0</v>
      </c>
      <c r="AC33" s="26">
        <f t="shared" si="4"/>
        <v>0</v>
      </c>
      <c r="AD33" s="53">
        <f t="shared" si="5"/>
        <v>0</v>
      </c>
      <c r="AL33" s="3" t="s">
        <v>32</v>
      </c>
      <c r="AP33" s="31" t="s">
        <v>90</v>
      </c>
      <c r="AR33" s="3" t="str">
        <f t="shared" si="6"/>
        <v>1_14</v>
      </c>
      <c r="AS33" s="3" t="str">
        <f>TEXT($AM$23,"") &amp; TEXT(" ","") &amp; TEXT(AP33,"")</f>
        <v>Quay St SLT</v>
      </c>
    </row>
    <row r="34" spans="2:45" ht="24.95" customHeight="1" x14ac:dyDescent="0.2">
      <c r="B34" s="41" t="str">
        <f t="shared" si="2"/>
        <v>1_15</v>
      </c>
      <c r="C34" s="42" t="str">
        <f t="shared" si="3"/>
        <v>Quay St SRT</v>
      </c>
      <c r="D34" s="64">
        <v>0</v>
      </c>
      <c r="E34" s="65">
        <v>0</v>
      </c>
      <c r="F34" s="65">
        <v>0</v>
      </c>
      <c r="G34" s="65">
        <v>1</v>
      </c>
      <c r="H34" s="65">
        <v>0</v>
      </c>
      <c r="I34" s="65">
        <v>0</v>
      </c>
      <c r="J34" s="65">
        <v>0</v>
      </c>
      <c r="K34" s="65">
        <v>1</v>
      </c>
      <c r="L34" s="65">
        <v>0</v>
      </c>
      <c r="M34" s="65">
        <v>0</v>
      </c>
      <c r="N34" s="65">
        <v>0</v>
      </c>
      <c r="O34" s="66">
        <v>0</v>
      </c>
      <c r="P34" s="26">
        <f t="shared" si="1"/>
        <v>2</v>
      </c>
      <c r="Q34" s="67">
        <v>1</v>
      </c>
      <c r="R34" s="65">
        <v>0</v>
      </c>
      <c r="S34" s="65">
        <v>0</v>
      </c>
      <c r="T34" s="65">
        <v>0</v>
      </c>
      <c r="U34" s="65">
        <v>0</v>
      </c>
      <c r="V34" s="65">
        <v>0</v>
      </c>
      <c r="W34" s="65">
        <v>1</v>
      </c>
      <c r="X34" s="65">
        <v>0</v>
      </c>
      <c r="Y34" s="65">
        <v>0</v>
      </c>
      <c r="Z34" s="65">
        <v>0</v>
      </c>
      <c r="AA34" s="65">
        <v>1</v>
      </c>
      <c r="AB34" s="68">
        <v>0</v>
      </c>
      <c r="AC34" s="26">
        <f t="shared" si="4"/>
        <v>3</v>
      </c>
      <c r="AD34" s="53">
        <f t="shared" si="5"/>
        <v>5</v>
      </c>
      <c r="AL34" s="3" t="s">
        <v>33</v>
      </c>
      <c r="AP34" s="31" t="s">
        <v>91</v>
      </c>
      <c r="AR34" s="3" t="str">
        <f t="shared" si="6"/>
        <v>1_15</v>
      </c>
      <c r="AS34" s="3" t="str">
        <f>TEXT($AM$23,"") &amp; TEXT(" ","") &amp; TEXT(AP34,"")</f>
        <v>Quay St SRT</v>
      </c>
    </row>
    <row r="35" spans="2:45" ht="24.95" customHeight="1" thickBot="1" x14ac:dyDescent="0.25">
      <c r="B35" s="41" t="str">
        <f t="shared" ref="B35:B44" si="7">AR35</f>
        <v>1_16</v>
      </c>
      <c r="C35" s="42" t="str">
        <f t="shared" ref="C35:C44" si="8">AS35</f>
        <v>Quay St RT</v>
      </c>
      <c r="D35" s="64">
        <v>0</v>
      </c>
      <c r="E35" s="65">
        <v>0</v>
      </c>
      <c r="F35" s="65">
        <v>0</v>
      </c>
      <c r="G35" s="65">
        <v>1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5">
        <v>0</v>
      </c>
      <c r="N35" s="65">
        <v>0</v>
      </c>
      <c r="O35" s="66">
        <v>0</v>
      </c>
      <c r="P35" s="26">
        <f t="shared" si="1"/>
        <v>1</v>
      </c>
      <c r="Q35" s="67">
        <v>0</v>
      </c>
      <c r="R35" s="65">
        <v>0</v>
      </c>
      <c r="S35" s="65">
        <v>0</v>
      </c>
      <c r="T35" s="65">
        <v>0</v>
      </c>
      <c r="U35" s="65">
        <v>0</v>
      </c>
      <c r="V35" s="65">
        <v>0</v>
      </c>
      <c r="W35" s="65">
        <v>0</v>
      </c>
      <c r="X35" s="65">
        <v>0</v>
      </c>
      <c r="Y35" s="65">
        <v>0</v>
      </c>
      <c r="Z35" s="65">
        <v>0</v>
      </c>
      <c r="AA35" s="65">
        <v>0</v>
      </c>
      <c r="AB35" s="68">
        <v>0</v>
      </c>
      <c r="AC35" s="26">
        <f t="shared" ref="AC35:AC44" si="9">SUM(Q35:AB35)</f>
        <v>0</v>
      </c>
      <c r="AD35" s="53">
        <f t="shared" ref="AD35:AD44" si="10">SUM(P35,AC35)</f>
        <v>1</v>
      </c>
      <c r="AL35" s="3" t="s">
        <v>34</v>
      </c>
      <c r="AP35" s="31" t="s">
        <v>92</v>
      </c>
      <c r="AR35" s="3" t="str">
        <f t="shared" si="6"/>
        <v>1_16</v>
      </c>
      <c r="AS35" s="3" t="str">
        <f>TEXT($AM$23,"") &amp; TEXT(" ","") &amp; TEXT(AP35,"")</f>
        <v>Quay St RT</v>
      </c>
    </row>
    <row r="36" spans="2:45" ht="24.95" customHeight="1" x14ac:dyDescent="0.2">
      <c r="B36" s="41" t="str">
        <f t="shared" si="7"/>
        <v>1_17</v>
      </c>
      <c r="C36" s="42" t="str">
        <f t="shared" si="8"/>
        <v>Broadway St LT</v>
      </c>
      <c r="D36" s="64">
        <v>0</v>
      </c>
      <c r="E36" s="65">
        <v>0</v>
      </c>
      <c r="F36" s="65">
        <v>0</v>
      </c>
      <c r="G36" s="65">
        <v>1</v>
      </c>
      <c r="H36" s="65">
        <v>0</v>
      </c>
      <c r="I36" s="65">
        <v>0</v>
      </c>
      <c r="J36" s="65">
        <v>0</v>
      </c>
      <c r="K36" s="65">
        <v>0</v>
      </c>
      <c r="L36" s="65">
        <v>0</v>
      </c>
      <c r="M36" s="65">
        <v>0</v>
      </c>
      <c r="N36" s="65">
        <v>0</v>
      </c>
      <c r="O36" s="66">
        <v>0</v>
      </c>
      <c r="P36" s="26">
        <f t="shared" si="1"/>
        <v>1</v>
      </c>
      <c r="Q36" s="67">
        <v>0</v>
      </c>
      <c r="R36" s="65">
        <v>0</v>
      </c>
      <c r="S36" s="65">
        <v>0</v>
      </c>
      <c r="T36" s="65">
        <v>1</v>
      </c>
      <c r="U36" s="65">
        <v>0</v>
      </c>
      <c r="V36" s="65">
        <v>1</v>
      </c>
      <c r="W36" s="65">
        <v>0</v>
      </c>
      <c r="X36" s="65">
        <v>0</v>
      </c>
      <c r="Y36" s="65">
        <v>0</v>
      </c>
      <c r="Z36" s="65">
        <v>0</v>
      </c>
      <c r="AA36" s="65">
        <v>0</v>
      </c>
      <c r="AB36" s="68">
        <v>0</v>
      </c>
      <c r="AC36" s="26">
        <f t="shared" si="9"/>
        <v>2</v>
      </c>
      <c r="AD36" s="53">
        <f t="shared" si="10"/>
        <v>3</v>
      </c>
      <c r="AL36" s="3" t="s">
        <v>80</v>
      </c>
      <c r="AP36" s="30" t="s">
        <v>89</v>
      </c>
      <c r="AR36" s="3" t="str">
        <f t="shared" si="6"/>
        <v>1_17</v>
      </c>
      <c r="AS36" s="3" t="str">
        <f>TEXT($AM$24,"") &amp; TEXT(" ","") &amp; TEXT(AP36,"")</f>
        <v>Broadway St LT</v>
      </c>
    </row>
    <row r="37" spans="2:45" ht="24.95" customHeight="1" x14ac:dyDescent="0.2">
      <c r="B37" s="41" t="str">
        <f t="shared" si="7"/>
        <v>1_18</v>
      </c>
      <c r="C37" s="42" t="str">
        <f t="shared" si="8"/>
        <v>Broadway St SLT</v>
      </c>
      <c r="D37" s="64">
        <v>0</v>
      </c>
      <c r="E37" s="65">
        <v>1</v>
      </c>
      <c r="F37" s="65">
        <v>1</v>
      </c>
      <c r="G37" s="65">
        <v>0</v>
      </c>
      <c r="H37" s="65">
        <v>0</v>
      </c>
      <c r="I37" s="65">
        <v>0</v>
      </c>
      <c r="J37" s="65">
        <v>3</v>
      </c>
      <c r="K37" s="65">
        <v>1</v>
      </c>
      <c r="L37" s="65">
        <v>4</v>
      </c>
      <c r="M37" s="65">
        <v>1</v>
      </c>
      <c r="N37" s="65">
        <v>2</v>
      </c>
      <c r="O37" s="66">
        <v>4</v>
      </c>
      <c r="P37" s="26">
        <f t="shared" si="1"/>
        <v>17</v>
      </c>
      <c r="Q37" s="67">
        <v>2</v>
      </c>
      <c r="R37" s="65">
        <v>1</v>
      </c>
      <c r="S37" s="65">
        <v>0</v>
      </c>
      <c r="T37" s="65">
        <v>0</v>
      </c>
      <c r="U37" s="65">
        <v>0</v>
      </c>
      <c r="V37" s="65">
        <v>0</v>
      </c>
      <c r="W37" s="65">
        <v>0</v>
      </c>
      <c r="X37" s="65">
        <v>1</v>
      </c>
      <c r="Y37" s="65">
        <v>0</v>
      </c>
      <c r="Z37" s="65">
        <v>0</v>
      </c>
      <c r="AA37" s="65">
        <v>1</v>
      </c>
      <c r="AB37" s="68">
        <v>0</v>
      </c>
      <c r="AC37" s="26">
        <f t="shared" si="9"/>
        <v>5</v>
      </c>
      <c r="AD37" s="53">
        <f t="shared" si="10"/>
        <v>22</v>
      </c>
      <c r="AL37" s="3" t="s">
        <v>81</v>
      </c>
      <c r="AP37" s="31" t="s">
        <v>90</v>
      </c>
      <c r="AR37" s="3" t="str">
        <f t="shared" si="6"/>
        <v>1_18</v>
      </c>
      <c r="AS37" s="3" t="str">
        <f>TEXT($AM$24,"") &amp; TEXT(" ","") &amp; TEXT(AP37,"")</f>
        <v>Broadway St SLT</v>
      </c>
    </row>
    <row r="38" spans="2:45" ht="24.95" customHeight="1" x14ac:dyDescent="0.2">
      <c r="B38" s="41" t="str">
        <f t="shared" si="7"/>
        <v>1_19</v>
      </c>
      <c r="C38" s="42" t="str">
        <f t="shared" si="8"/>
        <v>Broadway St SRT</v>
      </c>
      <c r="D38" s="64">
        <v>3</v>
      </c>
      <c r="E38" s="65">
        <v>1</v>
      </c>
      <c r="F38" s="65">
        <v>2</v>
      </c>
      <c r="G38" s="65">
        <v>1</v>
      </c>
      <c r="H38" s="65">
        <v>0</v>
      </c>
      <c r="I38" s="65">
        <v>1</v>
      </c>
      <c r="J38" s="65">
        <v>1</v>
      </c>
      <c r="K38" s="65">
        <v>2</v>
      </c>
      <c r="L38" s="65">
        <v>4</v>
      </c>
      <c r="M38" s="65">
        <v>1</v>
      </c>
      <c r="N38" s="65">
        <v>0</v>
      </c>
      <c r="O38" s="66">
        <v>0</v>
      </c>
      <c r="P38" s="26">
        <f t="shared" si="1"/>
        <v>16</v>
      </c>
      <c r="Q38" s="67">
        <v>1</v>
      </c>
      <c r="R38" s="65">
        <v>0</v>
      </c>
      <c r="S38" s="65">
        <v>0</v>
      </c>
      <c r="T38" s="65">
        <v>6</v>
      </c>
      <c r="U38" s="65">
        <v>1</v>
      </c>
      <c r="V38" s="65">
        <v>0</v>
      </c>
      <c r="W38" s="65">
        <v>0</v>
      </c>
      <c r="X38" s="65">
        <v>0</v>
      </c>
      <c r="Y38" s="65">
        <v>2</v>
      </c>
      <c r="Z38" s="65">
        <v>2</v>
      </c>
      <c r="AA38" s="65">
        <v>3</v>
      </c>
      <c r="AB38" s="68">
        <v>0</v>
      </c>
      <c r="AC38" s="26">
        <f t="shared" si="9"/>
        <v>15</v>
      </c>
      <c r="AD38" s="53">
        <f t="shared" si="10"/>
        <v>31</v>
      </c>
      <c r="AL38" s="3" t="s">
        <v>82</v>
      </c>
      <c r="AP38" s="31" t="s">
        <v>91</v>
      </c>
      <c r="AR38" s="3" t="str">
        <f t="shared" si="6"/>
        <v>1_19</v>
      </c>
      <c r="AS38" s="3" t="str">
        <f>TEXT($AM$24,"") &amp; TEXT(" ","") &amp; TEXT(AP38,"")</f>
        <v>Broadway St SRT</v>
      </c>
    </row>
    <row r="39" spans="2:45" ht="24.95" customHeight="1" x14ac:dyDescent="0.2">
      <c r="B39" s="41" t="str">
        <f t="shared" si="7"/>
        <v>1_20</v>
      </c>
      <c r="C39" s="42" t="str">
        <f t="shared" si="8"/>
        <v>Broadway St RT</v>
      </c>
      <c r="D39" s="64">
        <v>0</v>
      </c>
      <c r="E39" s="65">
        <v>0</v>
      </c>
      <c r="F39" s="65">
        <v>0</v>
      </c>
      <c r="G39" s="65">
        <v>0</v>
      </c>
      <c r="H39" s="65">
        <v>0</v>
      </c>
      <c r="I39" s="65">
        <v>0</v>
      </c>
      <c r="J39" s="65">
        <v>0</v>
      </c>
      <c r="K39" s="65">
        <v>0</v>
      </c>
      <c r="L39" s="65">
        <v>0</v>
      </c>
      <c r="M39" s="65">
        <v>0</v>
      </c>
      <c r="N39" s="65">
        <v>0</v>
      </c>
      <c r="O39" s="66">
        <v>0</v>
      </c>
      <c r="P39" s="26">
        <f t="shared" si="1"/>
        <v>0</v>
      </c>
      <c r="Q39" s="67">
        <v>0</v>
      </c>
      <c r="R39" s="65">
        <v>0</v>
      </c>
      <c r="S39" s="65">
        <v>0</v>
      </c>
      <c r="T39" s="65">
        <v>0</v>
      </c>
      <c r="U39" s="65">
        <v>0</v>
      </c>
      <c r="V39" s="65">
        <v>0</v>
      </c>
      <c r="W39" s="65">
        <v>1</v>
      </c>
      <c r="X39" s="65">
        <v>0</v>
      </c>
      <c r="Y39" s="65">
        <v>0</v>
      </c>
      <c r="Z39" s="65">
        <v>0</v>
      </c>
      <c r="AA39" s="65">
        <v>0</v>
      </c>
      <c r="AB39" s="68">
        <v>0</v>
      </c>
      <c r="AC39" s="26">
        <f t="shared" si="9"/>
        <v>1</v>
      </c>
      <c r="AD39" s="53">
        <f t="shared" si="10"/>
        <v>1</v>
      </c>
      <c r="AL39" s="3" t="s">
        <v>83</v>
      </c>
      <c r="AP39" s="31" t="s">
        <v>92</v>
      </c>
      <c r="AR39" s="3" t="str">
        <f t="shared" si="6"/>
        <v>1_20</v>
      </c>
      <c r="AS39" s="3" t="str">
        <f>TEXT($AM$24,"") &amp; TEXT(" ","") &amp; TEXT(AP39,"")</f>
        <v>Broadway St RT</v>
      </c>
    </row>
    <row r="40" spans="2:45" ht="24.95" customHeight="1" x14ac:dyDescent="0.2">
      <c r="B40" s="41" t="str">
        <f t="shared" si="7"/>
        <v>1_21</v>
      </c>
      <c r="C40" s="42" t="str">
        <f t="shared" si="8"/>
        <v>Lee St Crossing</v>
      </c>
      <c r="D40" s="64">
        <v>0</v>
      </c>
      <c r="E40" s="65">
        <v>0</v>
      </c>
      <c r="F40" s="65">
        <v>0</v>
      </c>
      <c r="G40" s="65">
        <v>1</v>
      </c>
      <c r="H40" s="65">
        <v>0</v>
      </c>
      <c r="I40" s="65">
        <v>0</v>
      </c>
      <c r="J40" s="65">
        <v>0</v>
      </c>
      <c r="K40" s="65">
        <v>0</v>
      </c>
      <c r="L40" s="65">
        <v>0</v>
      </c>
      <c r="M40" s="65">
        <v>1</v>
      </c>
      <c r="N40" s="65">
        <v>2</v>
      </c>
      <c r="O40" s="66">
        <v>0</v>
      </c>
      <c r="P40" s="26">
        <f t="shared" ref="P40:P45" si="11">SUM(D40:O40)</f>
        <v>4</v>
      </c>
      <c r="Q40" s="67">
        <v>1</v>
      </c>
      <c r="R40" s="65">
        <v>0</v>
      </c>
      <c r="S40" s="65">
        <v>0</v>
      </c>
      <c r="T40" s="65">
        <v>0</v>
      </c>
      <c r="U40" s="65">
        <v>0</v>
      </c>
      <c r="V40" s="65">
        <v>0</v>
      </c>
      <c r="W40" s="65">
        <v>0</v>
      </c>
      <c r="X40" s="65">
        <v>0</v>
      </c>
      <c r="Y40" s="65">
        <v>1</v>
      </c>
      <c r="Z40" s="65">
        <v>2</v>
      </c>
      <c r="AA40" s="65">
        <v>1</v>
      </c>
      <c r="AB40" s="68">
        <v>0</v>
      </c>
      <c r="AC40" s="26">
        <f t="shared" si="9"/>
        <v>5</v>
      </c>
      <c r="AD40" s="53">
        <f t="shared" si="10"/>
        <v>9</v>
      </c>
      <c r="AL40" s="3" t="s">
        <v>84</v>
      </c>
      <c r="AP40" s="31" t="s">
        <v>97</v>
      </c>
      <c r="AR40" s="3" t="str">
        <f t="shared" si="6"/>
        <v>1_21</v>
      </c>
      <c r="AS40" s="3" t="str">
        <f>TEXT($AM$20,"") &amp; TEXT(" ","") &amp; TEXT(AP40,"")</f>
        <v>Lee St Crossing</v>
      </c>
    </row>
    <row r="41" spans="2:45" ht="24.95" customHeight="1" x14ac:dyDescent="0.2">
      <c r="B41" s="41" t="str">
        <f t="shared" si="7"/>
        <v>1_22</v>
      </c>
      <c r="C41" s="42" t="str">
        <f t="shared" si="8"/>
        <v>Pitt St Crossing</v>
      </c>
      <c r="D41" s="64">
        <v>0</v>
      </c>
      <c r="E41" s="65">
        <v>0</v>
      </c>
      <c r="F41" s="65">
        <v>0</v>
      </c>
      <c r="G41" s="65">
        <v>0</v>
      </c>
      <c r="H41" s="65">
        <v>0</v>
      </c>
      <c r="I41" s="65">
        <v>0</v>
      </c>
      <c r="J41" s="65">
        <v>0</v>
      </c>
      <c r="K41" s="65">
        <v>0</v>
      </c>
      <c r="L41" s="65">
        <v>0</v>
      </c>
      <c r="M41" s="65">
        <v>0</v>
      </c>
      <c r="N41" s="65">
        <v>0</v>
      </c>
      <c r="O41" s="66">
        <v>0</v>
      </c>
      <c r="P41" s="26">
        <f t="shared" si="11"/>
        <v>0</v>
      </c>
      <c r="Q41" s="67">
        <v>0</v>
      </c>
      <c r="R41" s="65">
        <v>0</v>
      </c>
      <c r="S41" s="65">
        <v>0</v>
      </c>
      <c r="T41" s="65">
        <v>0</v>
      </c>
      <c r="U41" s="65">
        <v>0</v>
      </c>
      <c r="V41" s="65">
        <v>1</v>
      </c>
      <c r="W41" s="65">
        <v>0</v>
      </c>
      <c r="X41" s="65">
        <v>0</v>
      </c>
      <c r="Y41" s="65">
        <v>1</v>
      </c>
      <c r="Z41" s="65">
        <v>2</v>
      </c>
      <c r="AA41" s="65">
        <v>0</v>
      </c>
      <c r="AB41" s="68">
        <v>0</v>
      </c>
      <c r="AC41" s="26">
        <f t="shared" si="9"/>
        <v>4</v>
      </c>
      <c r="AD41" s="53">
        <f t="shared" si="10"/>
        <v>4</v>
      </c>
      <c r="AL41" s="3" t="s">
        <v>85</v>
      </c>
      <c r="AP41" s="31" t="s">
        <v>97</v>
      </c>
      <c r="AR41" s="3" t="str">
        <f t="shared" si="6"/>
        <v>1_22</v>
      </c>
      <c r="AS41" s="3" t="str">
        <f>TEXT($AM$21,"") &amp; TEXT(" ","") &amp; TEXT(AP41,"")</f>
        <v>Pitt St Crossing</v>
      </c>
    </row>
    <row r="42" spans="2:45" ht="24.95" customHeight="1" x14ac:dyDescent="0.2">
      <c r="B42" s="41" t="str">
        <f t="shared" si="7"/>
        <v>1_23</v>
      </c>
      <c r="C42" s="42" t="str">
        <f t="shared" si="8"/>
        <v>George St Crossing</v>
      </c>
      <c r="D42" s="64">
        <v>0</v>
      </c>
      <c r="E42" s="65">
        <v>0</v>
      </c>
      <c r="F42" s="65">
        <v>0</v>
      </c>
      <c r="G42" s="65">
        <v>0</v>
      </c>
      <c r="H42" s="65">
        <v>0</v>
      </c>
      <c r="I42" s="65">
        <v>0</v>
      </c>
      <c r="J42" s="65">
        <v>0</v>
      </c>
      <c r="K42" s="65">
        <v>0</v>
      </c>
      <c r="L42" s="65">
        <v>0</v>
      </c>
      <c r="M42" s="65">
        <v>0</v>
      </c>
      <c r="N42" s="65">
        <v>0</v>
      </c>
      <c r="O42" s="66">
        <v>0</v>
      </c>
      <c r="P42" s="26">
        <f t="shared" si="11"/>
        <v>0</v>
      </c>
      <c r="Q42" s="67">
        <v>0</v>
      </c>
      <c r="R42" s="65">
        <v>0</v>
      </c>
      <c r="S42" s="65">
        <v>0</v>
      </c>
      <c r="T42" s="65">
        <v>0</v>
      </c>
      <c r="U42" s="65">
        <v>0</v>
      </c>
      <c r="V42" s="65">
        <v>0</v>
      </c>
      <c r="W42" s="65">
        <v>0</v>
      </c>
      <c r="X42" s="65">
        <v>0</v>
      </c>
      <c r="Y42" s="65">
        <v>0</v>
      </c>
      <c r="Z42" s="65">
        <v>0</v>
      </c>
      <c r="AA42" s="65">
        <v>0</v>
      </c>
      <c r="AB42" s="68">
        <v>0</v>
      </c>
      <c r="AC42" s="26">
        <f t="shared" si="9"/>
        <v>0</v>
      </c>
      <c r="AD42" s="53">
        <f t="shared" si="10"/>
        <v>0</v>
      </c>
      <c r="AL42" s="3" t="s">
        <v>86</v>
      </c>
      <c r="AP42" s="31" t="s">
        <v>97</v>
      </c>
      <c r="AR42" s="3" t="str">
        <f t="shared" si="6"/>
        <v>1_23</v>
      </c>
      <c r="AS42" s="3" t="str">
        <f>TEXT($AM$22,"") &amp; TEXT(" ","") &amp; TEXT(AP42,"")</f>
        <v>George St Crossing</v>
      </c>
    </row>
    <row r="43" spans="2:45" ht="24.95" customHeight="1" x14ac:dyDescent="0.2">
      <c r="B43" s="41" t="str">
        <f t="shared" si="7"/>
        <v>1_24</v>
      </c>
      <c r="C43" s="42" t="str">
        <f t="shared" si="8"/>
        <v>Quay St Crossing</v>
      </c>
      <c r="D43" s="64">
        <v>0</v>
      </c>
      <c r="E43" s="65">
        <v>0</v>
      </c>
      <c r="F43" s="65">
        <v>0</v>
      </c>
      <c r="G43" s="65">
        <v>0</v>
      </c>
      <c r="H43" s="65">
        <v>0</v>
      </c>
      <c r="I43" s="65">
        <v>0</v>
      </c>
      <c r="J43" s="65">
        <v>1</v>
      </c>
      <c r="K43" s="65">
        <v>0</v>
      </c>
      <c r="L43" s="65">
        <v>0</v>
      </c>
      <c r="M43" s="65">
        <v>0</v>
      </c>
      <c r="N43" s="65">
        <v>1</v>
      </c>
      <c r="O43" s="66">
        <v>0</v>
      </c>
      <c r="P43" s="26">
        <f t="shared" si="11"/>
        <v>2</v>
      </c>
      <c r="Q43" s="67">
        <v>0</v>
      </c>
      <c r="R43" s="65">
        <v>1</v>
      </c>
      <c r="S43" s="65">
        <v>0</v>
      </c>
      <c r="T43" s="65">
        <v>0</v>
      </c>
      <c r="U43" s="65">
        <v>0</v>
      </c>
      <c r="V43" s="65">
        <v>0</v>
      </c>
      <c r="W43" s="65">
        <v>0</v>
      </c>
      <c r="X43" s="65">
        <v>0</v>
      </c>
      <c r="Y43" s="65">
        <v>0</v>
      </c>
      <c r="Z43" s="65">
        <v>0</v>
      </c>
      <c r="AA43" s="65">
        <v>0</v>
      </c>
      <c r="AB43" s="68">
        <v>0</v>
      </c>
      <c r="AC43" s="26">
        <f t="shared" si="9"/>
        <v>1</v>
      </c>
      <c r="AD43" s="53">
        <f t="shared" si="10"/>
        <v>3</v>
      </c>
      <c r="AL43" s="3" t="s">
        <v>87</v>
      </c>
      <c r="AP43" s="31" t="s">
        <v>97</v>
      </c>
      <c r="AR43" s="3" t="str">
        <f t="shared" si="6"/>
        <v>1_24</v>
      </c>
      <c r="AS43" s="3" t="str">
        <f>TEXT($AM$23,"") &amp; TEXT(" ","") &amp; TEXT(AP43,"")</f>
        <v>Quay St Crossing</v>
      </c>
    </row>
    <row r="44" spans="2:45" ht="24.95" customHeight="1" thickBot="1" x14ac:dyDescent="0.25">
      <c r="B44" s="41" t="str">
        <f t="shared" si="7"/>
        <v>1_25</v>
      </c>
      <c r="C44" s="42" t="str">
        <f t="shared" si="8"/>
        <v>Broadway St Crossing</v>
      </c>
      <c r="D44" s="64">
        <v>0</v>
      </c>
      <c r="E44" s="65">
        <v>0</v>
      </c>
      <c r="F44" s="65">
        <v>0</v>
      </c>
      <c r="G44" s="65">
        <v>0</v>
      </c>
      <c r="H44" s="65">
        <v>0</v>
      </c>
      <c r="I44" s="65">
        <v>0</v>
      </c>
      <c r="J44" s="65">
        <v>1</v>
      </c>
      <c r="K44" s="65">
        <v>0</v>
      </c>
      <c r="L44" s="65">
        <v>2</v>
      </c>
      <c r="M44" s="65">
        <v>1</v>
      </c>
      <c r="N44" s="65">
        <v>0</v>
      </c>
      <c r="O44" s="66">
        <v>0</v>
      </c>
      <c r="P44" s="26">
        <f t="shared" si="11"/>
        <v>4</v>
      </c>
      <c r="Q44" s="67">
        <v>0</v>
      </c>
      <c r="R44" s="65">
        <v>0</v>
      </c>
      <c r="S44" s="65">
        <v>0</v>
      </c>
      <c r="T44" s="65">
        <v>0</v>
      </c>
      <c r="U44" s="65">
        <v>0</v>
      </c>
      <c r="V44" s="65">
        <v>0</v>
      </c>
      <c r="W44" s="65">
        <v>0</v>
      </c>
      <c r="X44" s="65">
        <v>0</v>
      </c>
      <c r="Y44" s="65">
        <v>0</v>
      </c>
      <c r="Z44" s="65">
        <v>0</v>
      </c>
      <c r="AA44" s="65">
        <v>0</v>
      </c>
      <c r="AB44" s="68">
        <v>0</v>
      </c>
      <c r="AC44" s="26">
        <f t="shared" si="9"/>
        <v>0</v>
      </c>
      <c r="AD44" s="53">
        <f t="shared" si="10"/>
        <v>4</v>
      </c>
      <c r="AL44" s="3" t="s">
        <v>88</v>
      </c>
      <c r="AP44" s="31" t="s">
        <v>97</v>
      </c>
      <c r="AR44" s="3" t="str">
        <f t="shared" si="6"/>
        <v>1_25</v>
      </c>
      <c r="AS44" s="3" t="str">
        <f>TEXT($AM$24,"") &amp; TEXT(" ","") &amp; TEXT(AP44,"")</f>
        <v>Broadway St Crossing</v>
      </c>
    </row>
    <row r="45" spans="2:45" ht="24.95" customHeight="1" thickBot="1" x14ac:dyDescent="0.25">
      <c r="B45" s="109" t="s">
        <v>7</v>
      </c>
      <c r="C45" s="110"/>
      <c r="D45" s="27">
        <f t="shared" ref="D45:O45" si="12">SUM(D20:D44)</f>
        <v>7</v>
      </c>
      <c r="E45" s="28">
        <f t="shared" si="12"/>
        <v>4</v>
      </c>
      <c r="F45" s="28">
        <f t="shared" si="12"/>
        <v>6</v>
      </c>
      <c r="G45" s="28">
        <f t="shared" si="12"/>
        <v>7</v>
      </c>
      <c r="H45" s="28">
        <f t="shared" si="12"/>
        <v>6</v>
      </c>
      <c r="I45" s="28">
        <f t="shared" si="12"/>
        <v>13</v>
      </c>
      <c r="J45" s="28">
        <f t="shared" si="12"/>
        <v>12</v>
      </c>
      <c r="K45" s="28">
        <f t="shared" si="12"/>
        <v>11</v>
      </c>
      <c r="L45" s="28">
        <f t="shared" si="12"/>
        <v>33</v>
      </c>
      <c r="M45" s="28">
        <f t="shared" si="12"/>
        <v>15</v>
      </c>
      <c r="N45" s="28">
        <f t="shared" si="12"/>
        <v>18</v>
      </c>
      <c r="O45" s="56">
        <f t="shared" si="12"/>
        <v>20</v>
      </c>
      <c r="P45" s="24">
        <f t="shared" si="11"/>
        <v>152</v>
      </c>
      <c r="Q45" s="58">
        <f t="shared" ref="Q45:AB45" si="13">SUM(Q20:Q44)</f>
        <v>15</v>
      </c>
      <c r="R45" s="28">
        <f t="shared" si="13"/>
        <v>7</v>
      </c>
      <c r="S45" s="28">
        <f t="shared" si="13"/>
        <v>4</v>
      </c>
      <c r="T45" s="28">
        <f t="shared" si="13"/>
        <v>18</v>
      </c>
      <c r="U45" s="28">
        <f t="shared" si="13"/>
        <v>11</v>
      </c>
      <c r="V45" s="28">
        <f t="shared" si="13"/>
        <v>9</v>
      </c>
      <c r="W45" s="28">
        <f t="shared" si="13"/>
        <v>14</v>
      </c>
      <c r="X45" s="28">
        <f t="shared" si="13"/>
        <v>8</v>
      </c>
      <c r="Y45" s="28">
        <f t="shared" si="13"/>
        <v>13</v>
      </c>
      <c r="Z45" s="28">
        <f t="shared" si="13"/>
        <v>20</v>
      </c>
      <c r="AA45" s="28">
        <f t="shared" si="13"/>
        <v>13</v>
      </c>
      <c r="AB45" s="29">
        <f t="shared" si="13"/>
        <v>3</v>
      </c>
      <c r="AC45" s="24">
        <f>SUM(Q45:AB45)</f>
        <v>135</v>
      </c>
      <c r="AD45" s="54">
        <f>SUM(P45,AC45)</f>
        <v>287</v>
      </c>
    </row>
  </sheetData>
  <mergeCells count="37">
    <mergeCell ref="AC18:AC19"/>
    <mergeCell ref="AD18:AD19"/>
    <mergeCell ref="B15:C15"/>
    <mergeCell ref="F14:G14"/>
    <mergeCell ref="F15:G15"/>
    <mergeCell ref="D14:E14"/>
    <mergeCell ref="D15:E15"/>
    <mergeCell ref="P18:P19"/>
    <mergeCell ref="Q18:AB18"/>
    <mergeCell ref="H15:I15"/>
    <mergeCell ref="J15:K15"/>
    <mergeCell ref="L15:M15"/>
    <mergeCell ref="N15:O15"/>
    <mergeCell ref="H14:I14"/>
    <mergeCell ref="J14:K14"/>
    <mergeCell ref="L14:M14"/>
    <mergeCell ref="L16:M16"/>
    <mergeCell ref="N16:O16"/>
    <mergeCell ref="B45:C45"/>
    <mergeCell ref="B16:C16"/>
    <mergeCell ref="B13:C13"/>
    <mergeCell ref="B14:C14"/>
    <mergeCell ref="D13:G13"/>
    <mergeCell ref="H13:K13"/>
    <mergeCell ref="L13:O13"/>
    <mergeCell ref="N14:O14"/>
    <mergeCell ref="D18:O18"/>
    <mergeCell ref="B18:C18"/>
    <mergeCell ref="F16:G16"/>
    <mergeCell ref="D16:E16"/>
    <mergeCell ref="H16:I16"/>
    <mergeCell ref="J16:K16"/>
    <mergeCell ref="N2:Q2"/>
    <mergeCell ref="H6:H11"/>
    <mergeCell ref="R6:R11"/>
    <mergeCell ref="K12:O12"/>
    <mergeCell ref="I2:L2"/>
  </mergeCells>
  <phoneticPr fontId="1" type="noConversion"/>
  <pageMargins left="0.61" right="0.49" top="1" bottom="1" header="0.5" footer="0.5"/>
  <pageSetup paperSize="9" scale="6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3"/>
  <sheetViews>
    <sheetView workbookViewId="0">
      <selection activeCell="I1" sqref="I1"/>
    </sheetView>
  </sheetViews>
  <sheetFormatPr defaultRowHeight="14.25" x14ac:dyDescent="0.2"/>
  <cols>
    <col min="1" max="1" width="5.125" style="45" customWidth="1"/>
    <col min="2" max="2" width="5.5" style="45" customWidth="1"/>
    <col min="3" max="3" width="39.375" style="46" customWidth="1"/>
    <col min="4" max="4" width="9" style="47" bestFit="1"/>
    <col min="5" max="5" width="9.125" style="46" bestFit="1" customWidth="1"/>
    <col min="6" max="6" width="6.75" style="46" bestFit="1" customWidth="1"/>
    <col min="7" max="7" width="10.625" style="46" customWidth="1"/>
    <col min="8" max="8" width="6.25" style="46" customWidth="1"/>
    <col min="9" max="9" width="29" style="45" customWidth="1"/>
    <col min="10" max="10" width="7.75" style="46" customWidth="1"/>
    <col min="11" max="16384" width="9" style="11"/>
  </cols>
  <sheetData>
    <row r="1" spans="1:10" ht="15" x14ac:dyDescent="0.2">
      <c r="A1" s="51" t="str">
        <f>TEXT("CITY OF SYDNEY TWICE - YEARLY BICYCLE COUNT  - SITE ","") &amp; B4 &amp; TEXT(" DATA (AM)","")</f>
        <v>CITY OF SYDNEY TWICE - YEARLY BICYCLE COUNT  - SITE 1 DATA (AM)</v>
      </c>
      <c r="F1" s="49"/>
      <c r="G1" s="48"/>
      <c r="H1" s="50"/>
      <c r="I1" s="43"/>
    </row>
    <row r="2" spans="1:10" ht="6" customHeight="1" thickBot="1" x14ac:dyDescent="0.25"/>
    <row r="3" spans="1:10" ht="54" customHeight="1" thickBot="1" x14ac:dyDescent="0.25">
      <c r="A3" s="70" t="s">
        <v>36</v>
      </c>
      <c r="B3" s="88" t="s">
        <v>44</v>
      </c>
      <c r="C3" s="69" t="s">
        <v>37</v>
      </c>
      <c r="D3" s="71" t="s">
        <v>40</v>
      </c>
      <c r="E3" s="69" t="s">
        <v>41</v>
      </c>
      <c r="F3" s="69" t="s">
        <v>38</v>
      </c>
      <c r="G3" s="69" t="s">
        <v>13</v>
      </c>
      <c r="H3" s="69" t="s">
        <v>11</v>
      </c>
      <c r="I3" s="69" t="s">
        <v>12</v>
      </c>
      <c r="J3" s="72" t="s">
        <v>39</v>
      </c>
    </row>
    <row r="4" spans="1:10" x14ac:dyDescent="0.2">
      <c r="A4" s="73">
        <v>1</v>
      </c>
      <c r="B4" s="74">
        <f>'Count Summary'!$C$6</f>
        <v>1</v>
      </c>
      <c r="C4" s="74" t="str">
        <f>'Count Summary'!$C$7</f>
        <v>Broadway / Lee St / Quay St / George St / Pitt St</v>
      </c>
      <c r="D4" s="75">
        <f>'Count Summary'!$C$8</f>
        <v>40267</v>
      </c>
      <c r="E4" s="90">
        <v>0.25</v>
      </c>
      <c r="F4" s="74" t="s">
        <v>6</v>
      </c>
      <c r="G4" s="74" t="str">
        <f>'Count Summary'!$D$19</f>
        <v xml:space="preserve"> 6:00 - 6:15</v>
      </c>
      <c r="H4" s="74" t="str">
        <f>'Count Summary'!B20</f>
        <v>1_01</v>
      </c>
      <c r="I4" s="76" t="str">
        <f>'Count Summary'!C20</f>
        <v>Lee St LT</v>
      </c>
      <c r="J4" s="77">
        <f>'Count Summary'!D20</f>
        <v>0</v>
      </c>
    </row>
    <row r="5" spans="1:10" x14ac:dyDescent="0.2">
      <c r="A5" s="78">
        <v>2</v>
      </c>
      <c r="B5" s="79">
        <f>'Count Summary'!$C$6</f>
        <v>1</v>
      </c>
      <c r="C5" s="79" t="str">
        <f>'Count Summary'!$C$7</f>
        <v>Broadway / Lee St / Quay St / George St / Pitt St</v>
      </c>
      <c r="D5" s="80">
        <f>'Count Summary'!$C$8</f>
        <v>40267</v>
      </c>
      <c r="E5" s="91">
        <v>0.25</v>
      </c>
      <c r="F5" s="79" t="s">
        <v>6</v>
      </c>
      <c r="G5" s="79" t="str">
        <f>'Count Summary'!$D$19</f>
        <v xml:space="preserve"> 6:00 - 6:15</v>
      </c>
      <c r="H5" s="79" t="str">
        <f>'Count Summary'!B21</f>
        <v>1_02</v>
      </c>
      <c r="I5" s="81" t="str">
        <f>'Count Summary'!C21</f>
        <v>Lee St SLT</v>
      </c>
      <c r="J5" s="82">
        <f>'Count Summary'!D21</f>
        <v>0</v>
      </c>
    </row>
    <row r="6" spans="1:10" x14ac:dyDescent="0.2">
      <c r="A6" s="78">
        <v>3</v>
      </c>
      <c r="B6" s="79">
        <f>'Count Summary'!$C$6</f>
        <v>1</v>
      </c>
      <c r="C6" s="79" t="str">
        <f>'Count Summary'!$C$7</f>
        <v>Broadway / Lee St / Quay St / George St / Pitt St</v>
      </c>
      <c r="D6" s="80">
        <f>'Count Summary'!$C$8</f>
        <v>40267</v>
      </c>
      <c r="E6" s="91">
        <v>0.25</v>
      </c>
      <c r="F6" s="79" t="s">
        <v>6</v>
      </c>
      <c r="G6" s="79" t="str">
        <f>'Count Summary'!$D$19</f>
        <v xml:space="preserve"> 6:00 - 6:15</v>
      </c>
      <c r="H6" s="79" t="str">
        <f>'Count Summary'!B22</f>
        <v>1_03</v>
      </c>
      <c r="I6" s="81" t="str">
        <f>'Count Summary'!C22</f>
        <v>Lee St SRT</v>
      </c>
      <c r="J6" s="82">
        <f>'Count Summary'!D22</f>
        <v>1</v>
      </c>
    </row>
    <row r="7" spans="1:10" x14ac:dyDescent="0.2">
      <c r="A7" s="78">
        <v>4</v>
      </c>
      <c r="B7" s="79">
        <f>'Count Summary'!$C$6</f>
        <v>1</v>
      </c>
      <c r="C7" s="79" t="str">
        <f>'Count Summary'!$C$7</f>
        <v>Broadway / Lee St / Quay St / George St / Pitt St</v>
      </c>
      <c r="D7" s="80">
        <f>'Count Summary'!$C$8</f>
        <v>40267</v>
      </c>
      <c r="E7" s="91">
        <v>0.25</v>
      </c>
      <c r="F7" s="79" t="s">
        <v>6</v>
      </c>
      <c r="G7" s="79" t="str">
        <f>'Count Summary'!$D$19</f>
        <v xml:space="preserve"> 6:00 - 6:15</v>
      </c>
      <c r="H7" s="79" t="str">
        <f>'Count Summary'!B23</f>
        <v>1_04</v>
      </c>
      <c r="I7" s="81" t="str">
        <f>'Count Summary'!C23</f>
        <v>Lee St RT</v>
      </c>
      <c r="J7" s="82">
        <f>'Count Summary'!D23</f>
        <v>2</v>
      </c>
    </row>
    <row r="8" spans="1:10" x14ac:dyDescent="0.2">
      <c r="A8" s="78">
        <v>5</v>
      </c>
      <c r="B8" s="79">
        <f>'Count Summary'!$C$6</f>
        <v>1</v>
      </c>
      <c r="C8" s="79" t="str">
        <f>'Count Summary'!$C$7</f>
        <v>Broadway / Lee St / Quay St / George St / Pitt St</v>
      </c>
      <c r="D8" s="80">
        <f>'Count Summary'!$C$8</f>
        <v>40267</v>
      </c>
      <c r="E8" s="91">
        <v>0.25</v>
      </c>
      <c r="F8" s="79" t="s">
        <v>6</v>
      </c>
      <c r="G8" s="79" t="str">
        <f>'Count Summary'!$D$19</f>
        <v xml:space="preserve"> 6:00 - 6:15</v>
      </c>
      <c r="H8" s="79" t="str">
        <f>'Count Summary'!B24</f>
        <v>1_05</v>
      </c>
      <c r="I8" s="81" t="str">
        <f>'Count Summary'!C24</f>
        <v>Pitt St LT</v>
      </c>
      <c r="J8" s="82">
        <f>'Count Summary'!D24</f>
        <v>1</v>
      </c>
    </row>
    <row r="9" spans="1:10" x14ac:dyDescent="0.2">
      <c r="A9" s="78">
        <v>6</v>
      </c>
      <c r="B9" s="79">
        <f>'Count Summary'!$C$6</f>
        <v>1</v>
      </c>
      <c r="C9" s="79" t="str">
        <f>'Count Summary'!$C$7</f>
        <v>Broadway / Lee St / Quay St / George St / Pitt St</v>
      </c>
      <c r="D9" s="80">
        <f>'Count Summary'!$C$8</f>
        <v>40267</v>
      </c>
      <c r="E9" s="91">
        <v>0.25</v>
      </c>
      <c r="F9" s="79" t="s">
        <v>6</v>
      </c>
      <c r="G9" s="79" t="str">
        <f>'Count Summary'!$D$19</f>
        <v xml:space="preserve"> 6:00 - 6:15</v>
      </c>
      <c r="H9" s="79" t="str">
        <f>'Count Summary'!B25</f>
        <v>1_06</v>
      </c>
      <c r="I9" s="81" t="str">
        <f>'Count Summary'!C25</f>
        <v>Pitt St SLT</v>
      </c>
      <c r="J9" s="82">
        <f>'Count Summary'!D25</f>
        <v>0</v>
      </c>
    </row>
    <row r="10" spans="1:10" x14ac:dyDescent="0.2">
      <c r="A10" s="78">
        <v>7</v>
      </c>
      <c r="B10" s="79">
        <f>'Count Summary'!$C$6</f>
        <v>1</v>
      </c>
      <c r="C10" s="79" t="str">
        <f>'Count Summary'!$C$7</f>
        <v>Broadway / Lee St / Quay St / George St / Pitt St</v>
      </c>
      <c r="D10" s="80">
        <f>'Count Summary'!$C$8</f>
        <v>40267</v>
      </c>
      <c r="E10" s="91">
        <v>0.25</v>
      </c>
      <c r="F10" s="79" t="s">
        <v>6</v>
      </c>
      <c r="G10" s="79" t="str">
        <f>'Count Summary'!$D$19</f>
        <v xml:space="preserve"> 6:00 - 6:15</v>
      </c>
      <c r="H10" s="79" t="str">
        <f>'Count Summary'!B26</f>
        <v>1_07</v>
      </c>
      <c r="I10" s="81" t="str">
        <f>'Count Summary'!C26</f>
        <v>Pitt St SRT</v>
      </c>
      <c r="J10" s="82">
        <f>'Count Summary'!D26</f>
        <v>0</v>
      </c>
    </row>
    <row r="11" spans="1:10" x14ac:dyDescent="0.2">
      <c r="A11" s="78">
        <v>8</v>
      </c>
      <c r="B11" s="79">
        <f>'Count Summary'!$C$6</f>
        <v>1</v>
      </c>
      <c r="C11" s="79" t="str">
        <f>'Count Summary'!$C$7</f>
        <v>Broadway / Lee St / Quay St / George St / Pitt St</v>
      </c>
      <c r="D11" s="80">
        <f>'Count Summary'!$C$8</f>
        <v>40267</v>
      </c>
      <c r="E11" s="91">
        <v>0.25</v>
      </c>
      <c r="F11" s="79" t="s">
        <v>6</v>
      </c>
      <c r="G11" s="79" t="str">
        <f>'Count Summary'!$D$19</f>
        <v xml:space="preserve"> 6:00 - 6:15</v>
      </c>
      <c r="H11" s="79" t="str">
        <f>'Count Summary'!B27</f>
        <v>1_08</v>
      </c>
      <c r="I11" s="81" t="str">
        <f>'Count Summary'!C27</f>
        <v>Pitt St RT</v>
      </c>
      <c r="J11" s="82">
        <f>'Count Summary'!D27</f>
        <v>0</v>
      </c>
    </row>
    <row r="12" spans="1:10" x14ac:dyDescent="0.2">
      <c r="A12" s="78">
        <v>9</v>
      </c>
      <c r="B12" s="79">
        <f>'Count Summary'!$C$6</f>
        <v>1</v>
      </c>
      <c r="C12" s="79" t="str">
        <f>'Count Summary'!$C$7</f>
        <v>Broadway / Lee St / Quay St / George St / Pitt St</v>
      </c>
      <c r="D12" s="80">
        <f>'Count Summary'!$C$8</f>
        <v>40267</v>
      </c>
      <c r="E12" s="91">
        <v>0.25</v>
      </c>
      <c r="F12" s="79" t="s">
        <v>6</v>
      </c>
      <c r="G12" s="79" t="str">
        <f>'Count Summary'!$D$19</f>
        <v xml:space="preserve"> 6:00 - 6:15</v>
      </c>
      <c r="H12" s="79" t="str">
        <f>'Count Summary'!B28</f>
        <v>1_09</v>
      </c>
      <c r="I12" s="81" t="str">
        <f>'Count Summary'!C28</f>
        <v>George St LT</v>
      </c>
      <c r="J12" s="82">
        <f>'Count Summary'!D28</f>
        <v>0</v>
      </c>
    </row>
    <row r="13" spans="1:10" x14ac:dyDescent="0.2">
      <c r="A13" s="78">
        <v>10</v>
      </c>
      <c r="B13" s="79">
        <f>'Count Summary'!$C$6</f>
        <v>1</v>
      </c>
      <c r="C13" s="79" t="str">
        <f>'Count Summary'!$C$7</f>
        <v>Broadway / Lee St / Quay St / George St / Pitt St</v>
      </c>
      <c r="D13" s="80">
        <f>'Count Summary'!$C$8</f>
        <v>40267</v>
      </c>
      <c r="E13" s="91">
        <v>0.25</v>
      </c>
      <c r="F13" s="79" t="s">
        <v>6</v>
      </c>
      <c r="G13" s="79" t="str">
        <f>'Count Summary'!$D$19</f>
        <v xml:space="preserve"> 6:00 - 6:15</v>
      </c>
      <c r="H13" s="79" t="str">
        <f>'Count Summary'!B29</f>
        <v>1_10</v>
      </c>
      <c r="I13" s="81" t="str">
        <f>'Count Summary'!C29</f>
        <v>George St SLT</v>
      </c>
      <c r="J13" s="82">
        <f>'Count Summary'!D29</f>
        <v>0</v>
      </c>
    </row>
    <row r="14" spans="1:10" x14ac:dyDescent="0.2">
      <c r="A14" s="78">
        <v>11</v>
      </c>
      <c r="B14" s="79">
        <f>'Count Summary'!$C$6</f>
        <v>1</v>
      </c>
      <c r="C14" s="79" t="str">
        <f>'Count Summary'!$C$7</f>
        <v>Broadway / Lee St / Quay St / George St / Pitt St</v>
      </c>
      <c r="D14" s="80">
        <f>'Count Summary'!$C$8</f>
        <v>40267</v>
      </c>
      <c r="E14" s="91">
        <v>0.25</v>
      </c>
      <c r="F14" s="79" t="s">
        <v>6</v>
      </c>
      <c r="G14" s="79" t="str">
        <f>'Count Summary'!$D$19</f>
        <v xml:space="preserve"> 6:00 - 6:15</v>
      </c>
      <c r="H14" s="79" t="str">
        <f>'Count Summary'!B30</f>
        <v>1_11</v>
      </c>
      <c r="I14" s="81" t="str">
        <f>'Count Summary'!C30</f>
        <v>George St SRT</v>
      </c>
      <c r="J14" s="82">
        <f>'Count Summary'!D30</f>
        <v>0</v>
      </c>
    </row>
    <row r="15" spans="1:10" x14ac:dyDescent="0.2">
      <c r="A15" s="78">
        <v>12</v>
      </c>
      <c r="B15" s="79">
        <f>'Count Summary'!$C$6</f>
        <v>1</v>
      </c>
      <c r="C15" s="79" t="str">
        <f>'Count Summary'!$C$7</f>
        <v>Broadway / Lee St / Quay St / George St / Pitt St</v>
      </c>
      <c r="D15" s="80">
        <f>'Count Summary'!$C$8</f>
        <v>40267</v>
      </c>
      <c r="E15" s="91">
        <v>0.25</v>
      </c>
      <c r="F15" s="79" t="s">
        <v>6</v>
      </c>
      <c r="G15" s="79" t="str">
        <f>'Count Summary'!$D$19</f>
        <v xml:space="preserve"> 6:00 - 6:15</v>
      </c>
      <c r="H15" s="79" t="str">
        <f>'Count Summary'!B31</f>
        <v>1_12</v>
      </c>
      <c r="I15" s="81" t="str">
        <f>'Count Summary'!C31</f>
        <v>George St RT</v>
      </c>
      <c r="J15" s="82">
        <f>'Count Summary'!D31</f>
        <v>0</v>
      </c>
    </row>
    <row r="16" spans="1:10" x14ac:dyDescent="0.2">
      <c r="A16" s="78">
        <v>13</v>
      </c>
      <c r="B16" s="79">
        <f>'Count Summary'!$C$6</f>
        <v>1</v>
      </c>
      <c r="C16" s="79" t="str">
        <f>'Count Summary'!$C$7</f>
        <v>Broadway / Lee St / Quay St / George St / Pitt St</v>
      </c>
      <c r="D16" s="80">
        <f>'Count Summary'!$C$8</f>
        <v>40267</v>
      </c>
      <c r="E16" s="91">
        <v>0.25</v>
      </c>
      <c r="F16" s="79" t="s">
        <v>6</v>
      </c>
      <c r="G16" s="79" t="str">
        <f>'Count Summary'!$D$19</f>
        <v xml:space="preserve"> 6:00 - 6:15</v>
      </c>
      <c r="H16" s="79" t="str">
        <f>'Count Summary'!B32</f>
        <v>1_13</v>
      </c>
      <c r="I16" s="81" t="str">
        <f>'Count Summary'!C32</f>
        <v>Quay St LT</v>
      </c>
      <c r="J16" s="82">
        <f>'Count Summary'!D32</f>
        <v>0</v>
      </c>
    </row>
    <row r="17" spans="1:10" x14ac:dyDescent="0.2">
      <c r="A17" s="78">
        <v>14</v>
      </c>
      <c r="B17" s="79">
        <f>'Count Summary'!$C$6</f>
        <v>1</v>
      </c>
      <c r="C17" s="79" t="str">
        <f>'Count Summary'!$C$7</f>
        <v>Broadway / Lee St / Quay St / George St / Pitt St</v>
      </c>
      <c r="D17" s="80">
        <f>'Count Summary'!$C$8</f>
        <v>40267</v>
      </c>
      <c r="E17" s="91">
        <v>0.25</v>
      </c>
      <c r="F17" s="79" t="s">
        <v>6</v>
      </c>
      <c r="G17" s="79" t="str">
        <f>'Count Summary'!$D$19</f>
        <v xml:space="preserve"> 6:00 - 6:15</v>
      </c>
      <c r="H17" s="79" t="str">
        <f>'Count Summary'!B33</f>
        <v>1_14</v>
      </c>
      <c r="I17" s="81" t="str">
        <f>'Count Summary'!C33</f>
        <v>Quay St SLT</v>
      </c>
      <c r="J17" s="82">
        <f>'Count Summary'!D33</f>
        <v>0</v>
      </c>
    </row>
    <row r="18" spans="1:10" x14ac:dyDescent="0.2">
      <c r="A18" s="78">
        <v>15</v>
      </c>
      <c r="B18" s="79">
        <f>'Count Summary'!$C$6</f>
        <v>1</v>
      </c>
      <c r="C18" s="79" t="str">
        <f>'Count Summary'!$C$7</f>
        <v>Broadway / Lee St / Quay St / George St / Pitt St</v>
      </c>
      <c r="D18" s="80">
        <f>'Count Summary'!$C$8</f>
        <v>40267</v>
      </c>
      <c r="E18" s="91">
        <v>0.25</v>
      </c>
      <c r="F18" s="79" t="s">
        <v>6</v>
      </c>
      <c r="G18" s="79" t="str">
        <f>'Count Summary'!$D$19</f>
        <v xml:space="preserve"> 6:00 - 6:15</v>
      </c>
      <c r="H18" s="79" t="str">
        <f>'Count Summary'!B34</f>
        <v>1_15</v>
      </c>
      <c r="I18" s="81" t="str">
        <f>'Count Summary'!C34</f>
        <v>Quay St SRT</v>
      </c>
      <c r="J18" s="82">
        <f>'Count Summary'!D34</f>
        <v>0</v>
      </c>
    </row>
    <row r="19" spans="1:10" x14ac:dyDescent="0.2">
      <c r="A19" s="78">
        <v>16</v>
      </c>
      <c r="B19" s="79">
        <f>'Count Summary'!$C$6</f>
        <v>1</v>
      </c>
      <c r="C19" s="79" t="str">
        <f>'Count Summary'!$C$7</f>
        <v>Broadway / Lee St / Quay St / George St / Pitt St</v>
      </c>
      <c r="D19" s="80">
        <f>'Count Summary'!$C$8</f>
        <v>40267</v>
      </c>
      <c r="E19" s="91">
        <v>0.25</v>
      </c>
      <c r="F19" s="79" t="s">
        <v>6</v>
      </c>
      <c r="G19" s="79" t="str">
        <f>'Count Summary'!$D$19</f>
        <v xml:space="preserve"> 6:00 - 6:15</v>
      </c>
      <c r="H19" s="79" t="str">
        <f>'Count Summary'!B35</f>
        <v>1_16</v>
      </c>
      <c r="I19" s="81" t="str">
        <f>'Count Summary'!C35</f>
        <v>Quay St RT</v>
      </c>
      <c r="J19" s="82">
        <f>'Count Summary'!D35</f>
        <v>0</v>
      </c>
    </row>
    <row r="20" spans="1:10" x14ac:dyDescent="0.2">
      <c r="A20" s="78">
        <v>17</v>
      </c>
      <c r="B20" s="79">
        <f>'Count Summary'!$C$6</f>
        <v>1</v>
      </c>
      <c r="C20" s="79" t="str">
        <f>'Count Summary'!$C$7</f>
        <v>Broadway / Lee St / Quay St / George St / Pitt St</v>
      </c>
      <c r="D20" s="80">
        <f>'Count Summary'!$C$8</f>
        <v>40267</v>
      </c>
      <c r="E20" s="91">
        <v>0.25</v>
      </c>
      <c r="F20" s="79" t="s">
        <v>6</v>
      </c>
      <c r="G20" s="79" t="str">
        <f>'Count Summary'!$D$19</f>
        <v xml:space="preserve"> 6:00 - 6:15</v>
      </c>
      <c r="H20" s="79" t="str">
        <f>'Count Summary'!B36</f>
        <v>1_17</v>
      </c>
      <c r="I20" s="81" t="str">
        <f>'Count Summary'!C36</f>
        <v>Broadway St LT</v>
      </c>
      <c r="J20" s="82">
        <f>'Count Summary'!D36</f>
        <v>0</v>
      </c>
    </row>
    <row r="21" spans="1:10" x14ac:dyDescent="0.2">
      <c r="A21" s="78">
        <v>18</v>
      </c>
      <c r="B21" s="79">
        <f>'Count Summary'!$C$6</f>
        <v>1</v>
      </c>
      <c r="C21" s="79" t="str">
        <f>'Count Summary'!$C$7</f>
        <v>Broadway / Lee St / Quay St / George St / Pitt St</v>
      </c>
      <c r="D21" s="80">
        <f>'Count Summary'!$C$8</f>
        <v>40267</v>
      </c>
      <c r="E21" s="91">
        <v>0.25</v>
      </c>
      <c r="F21" s="79" t="s">
        <v>6</v>
      </c>
      <c r="G21" s="79" t="str">
        <f>'Count Summary'!$D$19</f>
        <v xml:space="preserve"> 6:00 - 6:15</v>
      </c>
      <c r="H21" s="79" t="str">
        <f>'Count Summary'!B37</f>
        <v>1_18</v>
      </c>
      <c r="I21" s="81" t="str">
        <f>'Count Summary'!C37</f>
        <v>Broadway St SLT</v>
      </c>
      <c r="J21" s="82">
        <f>'Count Summary'!D37</f>
        <v>0</v>
      </c>
    </row>
    <row r="22" spans="1:10" x14ac:dyDescent="0.2">
      <c r="A22" s="78">
        <v>19</v>
      </c>
      <c r="B22" s="79">
        <f>'Count Summary'!$C$6</f>
        <v>1</v>
      </c>
      <c r="C22" s="79" t="str">
        <f>'Count Summary'!$C$7</f>
        <v>Broadway / Lee St / Quay St / George St / Pitt St</v>
      </c>
      <c r="D22" s="80">
        <f>'Count Summary'!$C$8</f>
        <v>40267</v>
      </c>
      <c r="E22" s="91">
        <v>0.25</v>
      </c>
      <c r="F22" s="79" t="s">
        <v>6</v>
      </c>
      <c r="G22" s="79" t="str">
        <f>'Count Summary'!$D$19</f>
        <v xml:space="preserve"> 6:00 - 6:15</v>
      </c>
      <c r="H22" s="79" t="str">
        <f>'Count Summary'!B38</f>
        <v>1_19</v>
      </c>
      <c r="I22" s="81" t="str">
        <f>'Count Summary'!C38</f>
        <v>Broadway St SRT</v>
      </c>
      <c r="J22" s="82">
        <f>'Count Summary'!D38</f>
        <v>3</v>
      </c>
    </row>
    <row r="23" spans="1:10" x14ac:dyDescent="0.2">
      <c r="A23" s="78">
        <v>20</v>
      </c>
      <c r="B23" s="79">
        <f>'Count Summary'!$C$6</f>
        <v>1</v>
      </c>
      <c r="C23" s="79" t="str">
        <f>'Count Summary'!$C$7</f>
        <v>Broadway / Lee St / Quay St / George St / Pitt St</v>
      </c>
      <c r="D23" s="80">
        <f>'Count Summary'!$C$8</f>
        <v>40267</v>
      </c>
      <c r="E23" s="91">
        <v>0.25</v>
      </c>
      <c r="F23" s="79" t="s">
        <v>6</v>
      </c>
      <c r="G23" s="79" t="str">
        <f>'Count Summary'!$D$19</f>
        <v xml:space="preserve"> 6:00 - 6:15</v>
      </c>
      <c r="H23" s="79" t="str">
        <f>'Count Summary'!B39</f>
        <v>1_20</v>
      </c>
      <c r="I23" s="81" t="str">
        <f>'Count Summary'!C39</f>
        <v>Broadway St RT</v>
      </c>
      <c r="J23" s="82">
        <f>'Count Summary'!D39</f>
        <v>0</v>
      </c>
    </row>
    <row r="24" spans="1:10" x14ac:dyDescent="0.2">
      <c r="A24" s="78">
        <v>21</v>
      </c>
      <c r="B24" s="79">
        <f>'Count Summary'!$C$6</f>
        <v>1</v>
      </c>
      <c r="C24" s="79" t="str">
        <f>'Count Summary'!$C$7</f>
        <v>Broadway / Lee St / Quay St / George St / Pitt St</v>
      </c>
      <c r="D24" s="80">
        <f>'Count Summary'!$C$8</f>
        <v>40267</v>
      </c>
      <c r="E24" s="91">
        <v>0.25</v>
      </c>
      <c r="F24" s="79" t="s">
        <v>6</v>
      </c>
      <c r="G24" s="79" t="str">
        <f>'Count Summary'!$D$19</f>
        <v xml:space="preserve"> 6:00 - 6:15</v>
      </c>
      <c r="H24" s="79" t="str">
        <f>'Count Summary'!B40</f>
        <v>1_21</v>
      </c>
      <c r="I24" s="81" t="str">
        <f>'Count Summary'!C40</f>
        <v>Lee St Crossing</v>
      </c>
      <c r="J24" s="82">
        <f>'Count Summary'!D40</f>
        <v>0</v>
      </c>
    </row>
    <row r="25" spans="1:10" x14ac:dyDescent="0.2">
      <c r="A25" s="78">
        <v>22</v>
      </c>
      <c r="B25" s="79">
        <f>'Count Summary'!$C$6</f>
        <v>1</v>
      </c>
      <c r="C25" s="79" t="str">
        <f>'Count Summary'!$C$7</f>
        <v>Broadway / Lee St / Quay St / George St / Pitt St</v>
      </c>
      <c r="D25" s="80">
        <f>'Count Summary'!$C$8</f>
        <v>40267</v>
      </c>
      <c r="E25" s="91">
        <v>0.25</v>
      </c>
      <c r="F25" s="79" t="s">
        <v>6</v>
      </c>
      <c r="G25" s="79" t="str">
        <f>'Count Summary'!$D$19</f>
        <v xml:space="preserve"> 6:00 - 6:15</v>
      </c>
      <c r="H25" s="79" t="str">
        <f>'Count Summary'!B41</f>
        <v>1_22</v>
      </c>
      <c r="I25" s="81" t="str">
        <f>'Count Summary'!C41</f>
        <v>Pitt St Crossing</v>
      </c>
      <c r="J25" s="82">
        <f>'Count Summary'!D41</f>
        <v>0</v>
      </c>
    </row>
    <row r="26" spans="1:10" x14ac:dyDescent="0.2">
      <c r="A26" s="78">
        <v>23</v>
      </c>
      <c r="B26" s="79">
        <f>'Count Summary'!$C$6</f>
        <v>1</v>
      </c>
      <c r="C26" s="79" t="str">
        <f>'Count Summary'!$C$7</f>
        <v>Broadway / Lee St / Quay St / George St / Pitt St</v>
      </c>
      <c r="D26" s="80">
        <f>'Count Summary'!$C$8</f>
        <v>40267</v>
      </c>
      <c r="E26" s="91">
        <v>0.25</v>
      </c>
      <c r="F26" s="79" t="s">
        <v>6</v>
      </c>
      <c r="G26" s="79" t="str">
        <f>'Count Summary'!$D$19</f>
        <v xml:space="preserve"> 6:00 - 6:15</v>
      </c>
      <c r="H26" s="79" t="str">
        <f>'Count Summary'!B42</f>
        <v>1_23</v>
      </c>
      <c r="I26" s="81" t="str">
        <f>'Count Summary'!C42</f>
        <v>George St Crossing</v>
      </c>
      <c r="J26" s="82">
        <f>'Count Summary'!D42</f>
        <v>0</v>
      </c>
    </row>
    <row r="27" spans="1:10" x14ac:dyDescent="0.2">
      <c r="A27" s="78">
        <v>24</v>
      </c>
      <c r="B27" s="79">
        <f>'Count Summary'!$C$6</f>
        <v>1</v>
      </c>
      <c r="C27" s="79" t="str">
        <f>'Count Summary'!$C$7</f>
        <v>Broadway / Lee St / Quay St / George St / Pitt St</v>
      </c>
      <c r="D27" s="80">
        <f>'Count Summary'!$C$8</f>
        <v>40267</v>
      </c>
      <c r="E27" s="91">
        <v>0.25</v>
      </c>
      <c r="F27" s="79" t="s">
        <v>6</v>
      </c>
      <c r="G27" s="79" t="str">
        <f>'Count Summary'!$D$19</f>
        <v xml:space="preserve"> 6:00 - 6:15</v>
      </c>
      <c r="H27" s="79" t="str">
        <f>'Count Summary'!B43</f>
        <v>1_24</v>
      </c>
      <c r="I27" s="81" t="str">
        <f>'Count Summary'!C43</f>
        <v>Quay St Crossing</v>
      </c>
      <c r="J27" s="82">
        <f>'Count Summary'!D43</f>
        <v>0</v>
      </c>
    </row>
    <row r="28" spans="1:10" x14ac:dyDescent="0.2">
      <c r="A28" s="78">
        <v>25</v>
      </c>
      <c r="B28" s="79">
        <f>'Count Summary'!$C$6</f>
        <v>1</v>
      </c>
      <c r="C28" s="79" t="str">
        <f>'Count Summary'!$C$7</f>
        <v>Broadway / Lee St / Quay St / George St / Pitt St</v>
      </c>
      <c r="D28" s="80">
        <f>'Count Summary'!$C$8</f>
        <v>40267</v>
      </c>
      <c r="E28" s="91">
        <v>0.25</v>
      </c>
      <c r="F28" s="79" t="s">
        <v>6</v>
      </c>
      <c r="G28" s="79" t="str">
        <f>'Count Summary'!$D$19</f>
        <v xml:space="preserve"> 6:00 - 6:15</v>
      </c>
      <c r="H28" s="79" t="str">
        <f>'Count Summary'!B44</f>
        <v>1_25</v>
      </c>
      <c r="I28" s="81" t="str">
        <f>'Count Summary'!C44</f>
        <v>Broadway St Crossing</v>
      </c>
      <c r="J28" s="82">
        <f>'Count Summary'!D44</f>
        <v>0</v>
      </c>
    </row>
    <row r="29" spans="1:10" x14ac:dyDescent="0.2">
      <c r="A29" s="78">
        <v>26</v>
      </c>
      <c r="B29" s="79">
        <f>'Count Summary'!$C$6</f>
        <v>1</v>
      </c>
      <c r="C29" s="79" t="str">
        <f>'Count Summary'!$C$7</f>
        <v>Broadway / Lee St / Quay St / George St / Pitt St</v>
      </c>
      <c r="D29" s="80">
        <f>'Count Summary'!$C$8</f>
        <v>40267</v>
      </c>
      <c r="E29" s="91">
        <v>0.26041666666666669</v>
      </c>
      <c r="F29" s="79" t="s">
        <v>6</v>
      </c>
      <c r="G29" s="79" t="str">
        <f>'Count Summary'!$E$19</f>
        <v xml:space="preserve"> 6:15 - 6:30</v>
      </c>
      <c r="H29" s="79" t="str">
        <f>'Count Summary'!B20</f>
        <v>1_01</v>
      </c>
      <c r="I29" s="81" t="str">
        <f>'Count Summary'!C20</f>
        <v>Lee St LT</v>
      </c>
      <c r="J29" s="82">
        <f>'Count Summary'!E20</f>
        <v>0</v>
      </c>
    </row>
    <row r="30" spans="1:10" x14ac:dyDescent="0.2">
      <c r="A30" s="78">
        <v>27</v>
      </c>
      <c r="B30" s="79">
        <f>'Count Summary'!$C$6</f>
        <v>1</v>
      </c>
      <c r="C30" s="79" t="str">
        <f>'Count Summary'!$C$7</f>
        <v>Broadway / Lee St / Quay St / George St / Pitt St</v>
      </c>
      <c r="D30" s="80">
        <f>'Count Summary'!$C$8</f>
        <v>40267</v>
      </c>
      <c r="E30" s="91">
        <v>0.26041666666666669</v>
      </c>
      <c r="F30" s="79" t="s">
        <v>6</v>
      </c>
      <c r="G30" s="79" t="str">
        <f>'Count Summary'!$E$19</f>
        <v xml:space="preserve"> 6:15 - 6:30</v>
      </c>
      <c r="H30" s="79" t="str">
        <f>'Count Summary'!B21</f>
        <v>1_02</v>
      </c>
      <c r="I30" s="81" t="str">
        <f>'Count Summary'!C21</f>
        <v>Lee St SLT</v>
      </c>
      <c r="J30" s="82">
        <f>'Count Summary'!E21</f>
        <v>0</v>
      </c>
    </row>
    <row r="31" spans="1:10" x14ac:dyDescent="0.2">
      <c r="A31" s="78">
        <v>28</v>
      </c>
      <c r="B31" s="79">
        <f>'Count Summary'!$C$6</f>
        <v>1</v>
      </c>
      <c r="C31" s="79" t="str">
        <f>'Count Summary'!$C$7</f>
        <v>Broadway / Lee St / Quay St / George St / Pitt St</v>
      </c>
      <c r="D31" s="80">
        <f>'Count Summary'!$C$8</f>
        <v>40267</v>
      </c>
      <c r="E31" s="91">
        <v>0.26041666666666669</v>
      </c>
      <c r="F31" s="79" t="s">
        <v>6</v>
      </c>
      <c r="G31" s="79" t="str">
        <f>'Count Summary'!$E$19</f>
        <v xml:space="preserve"> 6:15 - 6:30</v>
      </c>
      <c r="H31" s="79" t="str">
        <f>'Count Summary'!B22</f>
        <v>1_03</v>
      </c>
      <c r="I31" s="81" t="str">
        <f>'Count Summary'!C22</f>
        <v>Lee St SRT</v>
      </c>
      <c r="J31" s="82">
        <f>'Count Summary'!E22</f>
        <v>1</v>
      </c>
    </row>
    <row r="32" spans="1:10" x14ac:dyDescent="0.2">
      <c r="A32" s="78">
        <v>29</v>
      </c>
      <c r="B32" s="79">
        <f>'Count Summary'!$C$6</f>
        <v>1</v>
      </c>
      <c r="C32" s="79" t="str">
        <f>'Count Summary'!$C$7</f>
        <v>Broadway / Lee St / Quay St / George St / Pitt St</v>
      </c>
      <c r="D32" s="80">
        <f>'Count Summary'!$C$8</f>
        <v>40267</v>
      </c>
      <c r="E32" s="91">
        <v>0.26041666666666669</v>
      </c>
      <c r="F32" s="79" t="s">
        <v>6</v>
      </c>
      <c r="G32" s="79" t="str">
        <f>'Count Summary'!$E$19</f>
        <v xml:space="preserve"> 6:15 - 6:30</v>
      </c>
      <c r="H32" s="79" t="str">
        <f>'Count Summary'!B23</f>
        <v>1_04</v>
      </c>
      <c r="I32" s="81" t="str">
        <f>'Count Summary'!C23</f>
        <v>Lee St RT</v>
      </c>
      <c r="J32" s="82">
        <f>'Count Summary'!E23</f>
        <v>0</v>
      </c>
    </row>
    <row r="33" spans="1:10" x14ac:dyDescent="0.2">
      <c r="A33" s="78">
        <v>30</v>
      </c>
      <c r="B33" s="79">
        <f>'Count Summary'!$C$6</f>
        <v>1</v>
      </c>
      <c r="C33" s="79" t="str">
        <f>'Count Summary'!$C$7</f>
        <v>Broadway / Lee St / Quay St / George St / Pitt St</v>
      </c>
      <c r="D33" s="80">
        <f>'Count Summary'!$C$8</f>
        <v>40267</v>
      </c>
      <c r="E33" s="91">
        <v>0.26041666666666669</v>
      </c>
      <c r="F33" s="79" t="s">
        <v>6</v>
      </c>
      <c r="G33" s="79" t="str">
        <f>'Count Summary'!$E$19</f>
        <v xml:space="preserve"> 6:15 - 6:30</v>
      </c>
      <c r="H33" s="79" t="str">
        <f>'Count Summary'!B24</f>
        <v>1_05</v>
      </c>
      <c r="I33" s="81" t="str">
        <f>'Count Summary'!C24</f>
        <v>Pitt St LT</v>
      </c>
      <c r="J33" s="82">
        <f>'Count Summary'!E24</f>
        <v>0</v>
      </c>
    </row>
    <row r="34" spans="1:10" x14ac:dyDescent="0.2">
      <c r="A34" s="78">
        <v>31</v>
      </c>
      <c r="B34" s="79">
        <f>'Count Summary'!$C$6</f>
        <v>1</v>
      </c>
      <c r="C34" s="79" t="str">
        <f>'Count Summary'!$C$7</f>
        <v>Broadway / Lee St / Quay St / George St / Pitt St</v>
      </c>
      <c r="D34" s="80">
        <f>'Count Summary'!$C$8</f>
        <v>40267</v>
      </c>
      <c r="E34" s="91">
        <v>0.26041666666666669</v>
      </c>
      <c r="F34" s="79" t="s">
        <v>6</v>
      </c>
      <c r="G34" s="79" t="str">
        <f>'Count Summary'!$E$19</f>
        <v xml:space="preserve"> 6:15 - 6:30</v>
      </c>
      <c r="H34" s="79" t="str">
        <f>'Count Summary'!B25</f>
        <v>1_06</v>
      </c>
      <c r="I34" s="81" t="str">
        <f>'Count Summary'!C25</f>
        <v>Pitt St SLT</v>
      </c>
      <c r="J34" s="82">
        <f>'Count Summary'!E25</f>
        <v>0</v>
      </c>
    </row>
    <row r="35" spans="1:10" x14ac:dyDescent="0.2">
      <c r="A35" s="78">
        <v>32</v>
      </c>
      <c r="B35" s="79">
        <f>'Count Summary'!$C$6</f>
        <v>1</v>
      </c>
      <c r="C35" s="79" t="str">
        <f>'Count Summary'!$C$7</f>
        <v>Broadway / Lee St / Quay St / George St / Pitt St</v>
      </c>
      <c r="D35" s="80">
        <f>'Count Summary'!$C$8</f>
        <v>40267</v>
      </c>
      <c r="E35" s="91">
        <v>0.26041666666666669</v>
      </c>
      <c r="F35" s="79" t="s">
        <v>6</v>
      </c>
      <c r="G35" s="79" t="str">
        <f>'Count Summary'!$E$19</f>
        <v xml:space="preserve"> 6:15 - 6:30</v>
      </c>
      <c r="H35" s="79" t="str">
        <f>'Count Summary'!B26</f>
        <v>1_07</v>
      </c>
      <c r="I35" s="81" t="str">
        <f>'Count Summary'!C26</f>
        <v>Pitt St SRT</v>
      </c>
      <c r="J35" s="82">
        <f>'Count Summary'!E26</f>
        <v>0</v>
      </c>
    </row>
    <row r="36" spans="1:10" x14ac:dyDescent="0.2">
      <c r="A36" s="78">
        <v>33</v>
      </c>
      <c r="B36" s="79">
        <f>'Count Summary'!$C$6</f>
        <v>1</v>
      </c>
      <c r="C36" s="79" t="str">
        <f>'Count Summary'!$C$7</f>
        <v>Broadway / Lee St / Quay St / George St / Pitt St</v>
      </c>
      <c r="D36" s="80">
        <f>'Count Summary'!$C$8</f>
        <v>40267</v>
      </c>
      <c r="E36" s="91">
        <v>0.26041666666666669</v>
      </c>
      <c r="F36" s="79" t="s">
        <v>6</v>
      </c>
      <c r="G36" s="79" t="str">
        <f>'Count Summary'!$E$19</f>
        <v xml:space="preserve"> 6:15 - 6:30</v>
      </c>
      <c r="H36" s="79" t="str">
        <f>'Count Summary'!B27</f>
        <v>1_08</v>
      </c>
      <c r="I36" s="81" t="str">
        <f>'Count Summary'!C27</f>
        <v>Pitt St RT</v>
      </c>
      <c r="J36" s="82">
        <f>'Count Summary'!E27</f>
        <v>0</v>
      </c>
    </row>
    <row r="37" spans="1:10" x14ac:dyDescent="0.2">
      <c r="A37" s="78">
        <v>34</v>
      </c>
      <c r="B37" s="79">
        <f>'Count Summary'!$C$6</f>
        <v>1</v>
      </c>
      <c r="C37" s="79" t="str">
        <f>'Count Summary'!$C$7</f>
        <v>Broadway / Lee St / Quay St / George St / Pitt St</v>
      </c>
      <c r="D37" s="80">
        <f>'Count Summary'!$C$8</f>
        <v>40267</v>
      </c>
      <c r="E37" s="91">
        <v>0.26041666666666669</v>
      </c>
      <c r="F37" s="79" t="s">
        <v>6</v>
      </c>
      <c r="G37" s="79" t="str">
        <f>'Count Summary'!$E$19</f>
        <v xml:space="preserve"> 6:15 - 6:30</v>
      </c>
      <c r="H37" s="79" t="str">
        <f>'Count Summary'!B28</f>
        <v>1_09</v>
      </c>
      <c r="I37" s="81" t="str">
        <f>'Count Summary'!C28</f>
        <v>George St LT</v>
      </c>
      <c r="J37" s="82">
        <f>'Count Summary'!E28</f>
        <v>0</v>
      </c>
    </row>
    <row r="38" spans="1:10" x14ac:dyDescent="0.2">
      <c r="A38" s="78">
        <v>35</v>
      </c>
      <c r="B38" s="79">
        <f>'Count Summary'!$C$6</f>
        <v>1</v>
      </c>
      <c r="C38" s="79" t="str">
        <f>'Count Summary'!$C$7</f>
        <v>Broadway / Lee St / Quay St / George St / Pitt St</v>
      </c>
      <c r="D38" s="80">
        <f>'Count Summary'!$C$8</f>
        <v>40267</v>
      </c>
      <c r="E38" s="91">
        <v>0.26041666666666669</v>
      </c>
      <c r="F38" s="79" t="s">
        <v>6</v>
      </c>
      <c r="G38" s="79" t="str">
        <f>'Count Summary'!$E$19</f>
        <v xml:space="preserve"> 6:15 - 6:30</v>
      </c>
      <c r="H38" s="79" t="str">
        <f>'Count Summary'!B29</f>
        <v>1_10</v>
      </c>
      <c r="I38" s="81" t="str">
        <f>'Count Summary'!C29</f>
        <v>George St SLT</v>
      </c>
      <c r="J38" s="82">
        <f>'Count Summary'!E29</f>
        <v>1</v>
      </c>
    </row>
    <row r="39" spans="1:10" x14ac:dyDescent="0.2">
      <c r="A39" s="78">
        <v>36</v>
      </c>
      <c r="B39" s="79">
        <f>'Count Summary'!$C$6</f>
        <v>1</v>
      </c>
      <c r="C39" s="79" t="str">
        <f>'Count Summary'!$C$7</f>
        <v>Broadway / Lee St / Quay St / George St / Pitt St</v>
      </c>
      <c r="D39" s="80">
        <f>'Count Summary'!$C$8</f>
        <v>40267</v>
      </c>
      <c r="E39" s="91">
        <v>0.26041666666666669</v>
      </c>
      <c r="F39" s="79" t="s">
        <v>6</v>
      </c>
      <c r="G39" s="79" t="str">
        <f>'Count Summary'!$E$19</f>
        <v xml:space="preserve"> 6:15 - 6:30</v>
      </c>
      <c r="H39" s="79" t="str">
        <f>'Count Summary'!B30</f>
        <v>1_11</v>
      </c>
      <c r="I39" s="81" t="str">
        <f>'Count Summary'!C30</f>
        <v>George St SRT</v>
      </c>
      <c r="J39" s="82">
        <f>'Count Summary'!E30</f>
        <v>0</v>
      </c>
    </row>
    <row r="40" spans="1:10" x14ac:dyDescent="0.2">
      <c r="A40" s="78">
        <v>37</v>
      </c>
      <c r="B40" s="79">
        <f>'Count Summary'!$C$6</f>
        <v>1</v>
      </c>
      <c r="C40" s="79" t="str">
        <f>'Count Summary'!$C$7</f>
        <v>Broadway / Lee St / Quay St / George St / Pitt St</v>
      </c>
      <c r="D40" s="80">
        <f>'Count Summary'!$C$8</f>
        <v>40267</v>
      </c>
      <c r="E40" s="91">
        <v>0.26041666666666669</v>
      </c>
      <c r="F40" s="79" t="s">
        <v>6</v>
      </c>
      <c r="G40" s="79" t="str">
        <f>'Count Summary'!$E$19</f>
        <v xml:space="preserve"> 6:15 - 6:30</v>
      </c>
      <c r="H40" s="79" t="str">
        <f>'Count Summary'!B31</f>
        <v>1_12</v>
      </c>
      <c r="I40" s="81" t="str">
        <f>'Count Summary'!C31</f>
        <v>George St RT</v>
      </c>
      <c r="J40" s="82">
        <f>'Count Summary'!E31</f>
        <v>0</v>
      </c>
    </row>
    <row r="41" spans="1:10" x14ac:dyDescent="0.2">
      <c r="A41" s="78">
        <v>38</v>
      </c>
      <c r="B41" s="79">
        <f>'Count Summary'!$C$6</f>
        <v>1</v>
      </c>
      <c r="C41" s="79" t="str">
        <f>'Count Summary'!$C$7</f>
        <v>Broadway / Lee St / Quay St / George St / Pitt St</v>
      </c>
      <c r="D41" s="80">
        <f>'Count Summary'!$C$8</f>
        <v>40267</v>
      </c>
      <c r="E41" s="91">
        <v>0.26041666666666669</v>
      </c>
      <c r="F41" s="79" t="s">
        <v>6</v>
      </c>
      <c r="G41" s="79" t="str">
        <f>'Count Summary'!$E$19</f>
        <v xml:space="preserve"> 6:15 - 6:30</v>
      </c>
      <c r="H41" s="79" t="str">
        <f>'Count Summary'!B32</f>
        <v>1_13</v>
      </c>
      <c r="I41" s="81" t="str">
        <f>'Count Summary'!C32</f>
        <v>Quay St LT</v>
      </c>
      <c r="J41" s="82">
        <f>'Count Summary'!E32</f>
        <v>0</v>
      </c>
    </row>
    <row r="42" spans="1:10" x14ac:dyDescent="0.2">
      <c r="A42" s="78">
        <v>39</v>
      </c>
      <c r="B42" s="79">
        <f>'Count Summary'!$C$6</f>
        <v>1</v>
      </c>
      <c r="C42" s="79" t="str">
        <f>'Count Summary'!$C$7</f>
        <v>Broadway / Lee St / Quay St / George St / Pitt St</v>
      </c>
      <c r="D42" s="80">
        <f>'Count Summary'!$C$8</f>
        <v>40267</v>
      </c>
      <c r="E42" s="91">
        <v>0.26041666666666669</v>
      </c>
      <c r="F42" s="79" t="s">
        <v>6</v>
      </c>
      <c r="G42" s="79" t="str">
        <f>'Count Summary'!$E$19</f>
        <v xml:space="preserve"> 6:15 - 6:30</v>
      </c>
      <c r="H42" s="79" t="str">
        <f>'Count Summary'!B33</f>
        <v>1_14</v>
      </c>
      <c r="I42" s="81" t="str">
        <f>'Count Summary'!C33</f>
        <v>Quay St SLT</v>
      </c>
      <c r="J42" s="82">
        <f>'Count Summary'!E33</f>
        <v>0</v>
      </c>
    </row>
    <row r="43" spans="1:10" x14ac:dyDescent="0.2">
      <c r="A43" s="78">
        <v>40</v>
      </c>
      <c r="B43" s="79">
        <f>'Count Summary'!$C$6</f>
        <v>1</v>
      </c>
      <c r="C43" s="79" t="str">
        <f>'Count Summary'!$C$7</f>
        <v>Broadway / Lee St / Quay St / George St / Pitt St</v>
      </c>
      <c r="D43" s="80">
        <f>'Count Summary'!$C$8</f>
        <v>40267</v>
      </c>
      <c r="E43" s="91">
        <v>0.26041666666666669</v>
      </c>
      <c r="F43" s="79" t="s">
        <v>6</v>
      </c>
      <c r="G43" s="79" t="str">
        <f>'Count Summary'!$E$19</f>
        <v xml:space="preserve"> 6:15 - 6:30</v>
      </c>
      <c r="H43" s="79" t="str">
        <f>'Count Summary'!B34</f>
        <v>1_15</v>
      </c>
      <c r="I43" s="81" t="str">
        <f>'Count Summary'!C34</f>
        <v>Quay St SRT</v>
      </c>
      <c r="J43" s="82">
        <f>'Count Summary'!E34</f>
        <v>0</v>
      </c>
    </row>
    <row r="44" spans="1:10" x14ac:dyDescent="0.2">
      <c r="A44" s="78">
        <v>41</v>
      </c>
      <c r="B44" s="79">
        <f>'Count Summary'!$C$6</f>
        <v>1</v>
      </c>
      <c r="C44" s="79" t="str">
        <f>'Count Summary'!$C$7</f>
        <v>Broadway / Lee St / Quay St / George St / Pitt St</v>
      </c>
      <c r="D44" s="80">
        <f>'Count Summary'!$C$8</f>
        <v>40267</v>
      </c>
      <c r="E44" s="91">
        <v>0.26041666666666669</v>
      </c>
      <c r="F44" s="79" t="s">
        <v>6</v>
      </c>
      <c r="G44" s="79" t="str">
        <f>'Count Summary'!$E$19</f>
        <v xml:space="preserve"> 6:15 - 6:30</v>
      </c>
      <c r="H44" s="79" t="str">
        <f>'Count Summary'!B35</f>
        <v>1_16</v>
      </c>
      <c r="I44" s="81" t="str">
        <f>'Count Summary'!C35</f>
        <v>Quay St RT</v>
      </c>
      <c r="J44" s="82">
        <f>'Count Summary'!E35</f>
        <v>0</v>
      </c>
    </row>
    <row r="45" spans="1:10" x14ac:dyDescent="0.2">
      <c r="A45" s="78">
        <v>42</v>
      </c>
      <c r="B45" s="79">
        <f>'Count Summary'!$C$6</f>
        <v>1</v>
      </c>
      <c r="C45" s="79" t="str">
        <f>'Count Summary'!$C$7</f>
        <v>Broadway / Lee St / Quay St / George St / Pitt St</v>
      </c>
      <c r="D45" s="80">
        <f>'Count Summary'!$C$8</f>
        <v>40267</v>
      </c>
      <c r="E45" s="91">
        <v>0.26041666666666669</v>
      </c>
      <c r="F45" s="79" t="s">
        <v>6</v>
      </c>
      <c r="G45" s="79" t="str">
        <f>'Count Summary'!$E$19</f>
        <v xml:space="preserve"> 6:15 - 6:30</v>
      </c>
      <c r="H45" s="79" t="str">
        <f>'Count Summary'!B36</f>
        <v>1_17</v>
      </c>
      <c r="I45" s="81" t="str">
        <f>'Count Summary'!C36</f>
        <v>Broadway St LT</v>
      </c>
      <c r="J45" s="82">
        <f>'Count Summary'!E36</f>
        <v>0</v>
      </c>
    </row>
    <row r="46" spans="1:10" x14ac:dyDescent="0.2">
      <c r="A46" s="78">
        <v>43</v>
      </c>
      <c r="B46" s="79">
        <f>'Count Summary'!$C$6</f>
        <v>1</v>
      </c>
      <c r="C46" s="79" t="str">
        <f>'Count Summary'!$C$7</f>
        <v>Broadway / Lee St / Quay St / George St / Pitt St</v>
      </c>
      <c r="D46" s="80">
        <f>'Count Summary'!$C$8</f>
        <v>40267</v>
      </c>
      <c r="E46" s="91">
        <v>0.26041666666666669</v>
      </c>
      <c r="F46" s="79" t="s">
        <v>6</v>
      </c>
      <c r="G46" s="79" t="str">
        <f>'Count Summary'!$E$19</f>
        <v xml:space="preserve"> 6:15 - 6:30</v>
      </c>
      <c r="H46" s="79" t="str">
        <f>'Count Summary'!B37</f>
        <v>1_18</v>
      </c>
      <c r="I46" s="81" t="str">
        <f>'Count Summary'!C37</f>
        <v>Broadway St SLT</v>
      </c>
      <c r="J46" s="82">
        <f>'Count Summary'!E37</f>
        <v>1</v>
      </c>
    </row>
    <row r="47" spans="1:10" x14ac:dyDescent="0.2">
      <c r="A47" s="78">
        <v>44</v>
      </c>
      <c r="B47" s="79">
        <f>'Count Summary'!$C$6</f>
        <v>1</v>
      </c>
      <c r="C47" s="79" t="str">
        <f>'Count Summary'!$C$7</f>
        <v>Broadway / Lee St / Quay St / George St / Pitt St</v>
      </c>
      <c r="D47" s="80">
        <f>'Count Summary'!$C$8</f>
        <v>40267</v>
      </c>
      <c r="E47" s="91">
        <v>0.26041666666666669</v>
      </c>
      <c r="F47" s="79" t="s">
        <v>6</v>
      </c>
      <c r="G47" s="79" t="str">
        <f>'Count Summary'!$E$19</f>
        <v xml:space="preserve"> 6:15 - 6:30</v>
      </c>
      <c r="H47" s="79" t="str">
        <f>'Count Summary'!B38</f>
        <v>1_19</v>
      </c>
      <c r="I47" s="81" t="str">
        <f>'Count Summary'!C38</f>
        <v>Broadway St SRT</v>
      </c>
      <c r="J47" s="82">
        <f>'Count Summary'!E38</f>
        <v>1</v>
      </c>
    </row>
    <row r="48" spans="1:10" x14ac:dyDescent="0.2">
      <c r="A48" s="78">
        <v>45</v>
      </c>
      <c r="B48" s="79">
        <f>'Count Summary'!$C$6</f>
        <v>1</v>
      </c>
      <c r="C48" s="79" t="str">
        <f>'Count Summary'!$C$7</f>
        <v>Broadway / Lee St / Quay St / George St / Pitt St</v>
      </c>
      <c r="D48" s="80">
        <f>'Count Summary'!$C$8</f>
        <v>40267</v>
      </c>
      <c r="E48" s="91">
        <v>0.26041666666666669</v>
      </c>
      <c r="F48" s="79" t="s">
        <v>6</v>
      </c>
      <c r="G48" s="79" t="str">
        <f>'Count Summary'!$E$19</f>
        <v xml:space="preserve"> 6:15 - 6:30</v>
      </c>
      <c r="H48" s="79" t="str">
        <f>'Count Summary'!B39</f>
        <v>1_20</v>
      </c>
      <c r="I48" s="81" t="str">
        <f>'Count Summary'!C39</f>
        <v>Broadway St RT</v>
      </c>
      <c r="J48" s="82">
        <f>'Count Summary'!E39</f>
        <v>0</v>
      </c>
    </row>
    <row r="49" spans="1:10" x14ac:dyDescent="0.2">
      <c r="A49" s="78">
        <v>46</v>
      </c>
      <c r="B49" s="79">
        <f>'Count Summary'!$C$6</f>
        <v>1</v>
      </c>
      <c r="C49" s="79" t="str">
        <f>'Count Summary'!$C$7</f>
        <v>Broadway / Lee St / Quay St / George St / Pitt St</v>
      </c>
      <c r="D49" s="80">
        <f>'Count Summary'!$C$8</f>
        <v>40267</v>
      </c>
      <c r="E49" s="91">
        <v>0.26041666666666669</v>
      </c>
      <c r="F49" s="79" t="s">
        <v>6</v>
      </c>
      <c r="G49" s="79" t="str">
        <f>'Count Summary'!$E$19</f>
        <v xml:space="preserve"> 6:15 - 6:30</v>
      </c>
      <c r="H49" s="79" t="str">
        <f>'Count Summary'!B40</f>
        <v>1_21</v>
      </c>
      <c r="I49" s="81" t="str">
        <f>'Count Summary'!C40</f>
        <v>Lee St Crossing</v>
      </c>
      <c r="J49" s="82">
        <f>'Count Summary'!E40</f>
        <v>0</v>
      </c>
    </row>
    <row r="50" spans="1:10" x14ac:dyDescent="0.2">
      <c r="A50" s="78">
        <v>47</v>
      </c>
      <c r="B50" s="79">
        <f>'Count Summary'!$C$6</f>
        <v>1</v>
      </c>
      <c r="C50" s="79" t="str">
        <f>'Count Summary'!$C$7</f>
        <v>Broadway / Lee St / Quay St / George St / Pitt St</v>
      </c>
      <c r="D50" s="80">
        <f>'Count Summary'!$C$8</f>
        <v>40267</v>
      </c>
      <c r="E50" s="91">
        <v>0.26041666666666669</v>
      </c>
      <c r="F50" s="79" t="s">
        <v>6</v>
      </c>
      <c r="G50" s="79" t="str">
        <f>'Count Summary'!$E$19</f>
        <v xml:space="preserve"> 6:15 - 6:30</v>
      </c>
      <c r="H50" s="79" t="str">
        <f>'Count Summary'!B41</f>
        <v>1_22</v>
      </c>
      <c r="I50" s="81" t="str">
        <f>'Count Summary'!C41</f>
        <v>Pitt St Crossing</v>
      </c>
      <c r="J50" s="82">
        <f>'Count Summary'!E41</f>
        <v>0</v>
      </c>
    </row>
    <row r="51" spans="1:10" x14ac:dyDescent="0.2">
      <c r="A51" s="78">
        <v>48</v>
      </c>
      <c r="B51" s="79">
        <f>'Count Summary'!$C$6</f>
        <v>1</v>
      </c>
      <c r="C51" s="79" t="str">
        <f>'Count Summary'!$C$7</f>
        <v>Broadway / Lee St / Quay St / George St / Pitt St</v>
      </c>
      <c r="D51" s="80">
        <f>'Count Summary'!$C$8</f>
        <v>40267</v>
      </c>
      <c r="E51" s="91">
        <v>0.26041666666666669</v>
      </c>
      <c r="F51" s="79" t="s">
        <v>6</v>
      </c>
      <c r="G51" s="79" t="str">
        <f>'Count Summary'!$E$19</f>
        <v xml:space="preserve"> 6:15 - 6:30</v>
      </c>
      <c r="H51" s="79" t="str">
        <f>'Count Summary'!B42</f>
        <v>1_23</v>
      </c>
      <c r="I51" s="81" t="str">
        <f>'Count Summary'!C42</f>
        <v>George St Crossing</v>
      </c>
      <c r="J51" s="82">
        <f>'Count Summary'!E42</f>
        <v>0</v>
      </c>
    </row>
    <row r="52" spans="1:10" x14ac:dyDescent="0.2">
      <c r="A52" s="78">
        <v>49</v>
      </c>
      <c r="B52" s="79">
        <f>'Count Summary'!$C$6</f>
        <v>1</v>
      </c>
      <c r="C52" s="79" t="str">
        <f>'Count Summary'!$C$7</f>
        <v>Broadway / Lee St / Quay St / George St / Pitt St</v>
      </c>
      <c r="D52" s="80">
        <f>'Count Summary'!$C$8</f>
        <v>40267</v>
      </c>
      <c r="E52" s="91">
        <v>0.26041666666666669</v>
      </c>
      <c r="F52" s="79" t="s">
        <v>6</v>
      </c>
      <c r="G52" s="79" t="str">
        <f>'Count Summary'!$E$19</f>
        <v xml:space="preserve"> 6:15 - 6:30</v>
      </c>
      <c r="H52" s="79" t="str">
        <f>'Count Summary'!B43</f>
        <v>1_24</v>
      </c>
      <c r="I52" s="81" t="str">
        <f>'Count Summary'!C43</f>
        <v>Quay St Crossing</v>
      </c>
      <c r="J52" s="82">
        <f>'Count Summary'!E43</f>
        <v>0</v>
      </c>
    </row>
    <row r="53" spans="1:10" x14ac:dyDescent="0.2">
      <c r="A53" s="78">
        <v>50</v>
      </c>
      <c r="B53" s="79">
        <f>'Count Summary'!$C$6</f>
        <v>1</v>
      </c>
      <c r="C53" s="79" t="str">
        <f>'Count Summary'!$C$7</f>
        <v>Broadway / Lee St / Quay St / George St / Pitt St</v>
      </c>
      <c r="D53" s="80">
        <f>'Count Summary'!$C$8</f>
        <v>40267</v>
      </c>
      <c r="E53" s="91">
        <v>0.26041666666666669</v>
      </c>
      <c r="F53" s="79" t="s">
        <v>6</v>
      </c>
      <c r="G53" s="79" t="str">
        <f>'Count Summary'!$E$19</f>
        <v xml:space="preserve"> 6:15 - 6:30</v>
      </c>
      <c r="H53" s="79" t="str">
        <f>'Count Summary'!B44</f>
        <v>1_25</v>
      </c>
      <c r="I53" s="81" t="str">
        <f>'Count Summary'!C44</f>
        <v>Broadway St Crossing</v>
      </c>
      <c r="J53" s="82">
        <f>'Count Summary'!E44</f>
        <v>0</v>
      </c>
    </row>
    <row r="54" spans="1:10" x14ac:dyDescent="0.2">
      <c r="A54" s="78">
        <v>51</v>
      </c>
      <c r="B54" s="79">
        <f>'Count Summary'!$C$6</f>
        <v>1</v>
      </c>
      <c r="C54" s="79" t="str">
        <f>'Count Summary'!$C$7</f>
        <v>Broadway / Lee St / Quay St / George St / Pitt St</v>
      </c>
      <c r="D54" s="80">
        <f>'Count Summary'!$C$8</f>
        <v>40267</v>
      </c>
      <c r="E54" s="91">
        <v>0.27083333333333331</v>
      </c>
      <c r="F54" s="79" t="s">
        <v>6</v>
      </c>
      <c r="G54" s="79" t="str">
        <f>'Count Summary'!$F$19</f>
        <v xml:space="preserve"> 6:30 - 6:45</v>
      </c>
      <c r="H54" s="79" t="str">
        <f>'Count Summary'!B20</f>
        <v>1_01</v>
      </c>
      <c r="I54" s="81" t="str">
        <f>'Count Summary'!C20</f>
        <v>Lee St LT</v>
      </c>
      <c r="J54" s="82">
        <f>'Count Summary'!F20</f>
        <v>0</v>
      </c>
    </row>
    <row r="55" spans="1:10" x14ac:dyDescent="0.2">
      <c r="A55" s="78">
        <v>52</v>
      </c>
      <c r="B55" s="79">
        <f>'Count Summary'!$C$6</f>
        <v>1</v>
      </c>
      <c r="C55" s="79" t="str">
        <f>'Count Summary'!$C$7</f>
        <v>Broadway / Lee St / Quay St / George St / Pitt St</v>
      </c>
      <c r="D55" s="80">
        <f>'Count Summary'!$C$8</f>
        <v>40267</v>
      </c>
      <c r="E55" s="91">
        <v>0.27083333333333331</v>
      </c>
      <c r="F55" s="79" t="s">
        <v>6</v>
      </c>
      <c r="G55" s="79" t="str">
        <f>'Count Summary'!$F$19</f>
        <v xml:space="preserve"> 6:30 - 6:45</v>
      </c>
      <c r="H55" s="79" t="str">
        <f>'Count Summary'!B21</f>
        <v>1_02</v>
      </c>
      <c r="I55" s="81" t="str">
        <f>'Count Summary'!C21</f>
        <v>Lee St SLT</v>
      </c>
      <c r="J55" s="82">
        <f>'Count Summary'!F21</f>
        <v>0</v>
      </c>
    </row>
    <row r="56" spans="1:10" x14ac:dyDescent="0.2">
      <c r="A56" s="78">
        <v>53</v>
      </c>
      <c r="B56" s="79">
        <f>'Count Summary'!$C$6</f>
        <v>1</v>
      </c>
      <c r="C56" s="79" t="str">
        <f>'Count Summary'!$C$7</f>
        <v>Broadway / Lee St / Quay St / George St / Pitt St</v>
      </c>
      <c r="D56" s="80">
        <f>'Count Summary'!$C$8</f>
        <v>40267</v>
      </c>
      <c r="E56" s="91">
        <v>0.27083333333333331</v>
      </c>
      <c r="F56" s="79" t="s">
        <v>6</v>
      </c>
      <c r="G56" s="79" t="str">
        <f>'Count Summary'!$F$19</f>
        <v xml:space="preserve"> 6:30 - 6:45</v>
      </c>
      <c r="H56" s="79" t="str">
        <f>'Count Summary'!B22</f>
        <v>1_03</v>
      </c>
      <c r="I56" s="81" t="str">
        <f>'Count Summary'!C22</f>
        <v>Lee St SRT</v>
      </c>
      <c r="J56" s="82">
        <f>'Count Summary'!F22</f>
        <v>0</v>
      </c>
    </row>
    <row r="57" spans="1:10" x14ac:dyDescent="0.2">
      <c r="A57" s="78">
        <v>54</v>
      </c>
      <c r="B57" s="79">
        <f>'Count Summary'!$C$6</f>
        <v>1</v>
      </c>
      <c r="C57" s="79" t="str">
        <f>'Count Summary'!$C$7</f>
        <v>Broadway / Lee St / Quay St / George St / Pitt St</v>
      </c>
      <c r="D57" s="80">
        <f>'Count Summary'!$C$8</f>
        <v>40267</v>
      </c>
      <c r="E57" s="91">
        <v>0.27083333333333331</v>
      </c>
      <c r="F57" s="79" t="s">
        <v>6</v>
      </c>
      <c r="G57" s="79" t="str">
        <f>'Count Summary'!$F$19</f>
        <v xml:space="preserve"> 6:30 - 6:45</v>
      </c>
      <c r="H57" s="79" t="str">
        <f>'Count Summary'!B23</f>
        <v>1_04</v>
      </c>
      <c r="I57" s="81" t="str">
        <f>'Count Summary'!C23</f>
        <v>Lee St RT</v>
      </c>
      <c r="J57" s="82">
        <f>'Count Summary'!F23</f>
        <v>3</v>
      </c>
    </row>
    <row r="58" spans="1:10" x14ac:dyDescent="0.2">
      <c r="A58" s="78">
        <v>55</v>
      </c>
      <c r="B58" s="79">
        <f>'Count Summary'!$C$6</f>
        <v>1</v>
      </c>
      <c r="C58" s="79" t="str">
        <f>'Count Summary'!$C$7</f>
        <v>Broadway / Lee St / Quay St / George St / Pitt St</v>
      </c>
      <c r="D58" s="80">
        <f>'Count Summary'!$C$8</f>
        <v>40267</v>
      </c>
      <c r="E58" s="91">
        <v>0.27083333333333331</v>
      </c>
      <c r="F58" s="79" t="s">
        <v>6</v>
      </c>
      <c r="G58" s="79" t="str">
        <f>'Count Summary'!$F$19</f>
        <v xml:space="preserve"> 6:30 - 6:45</v>
      </c>
      <c r="H58" s="79" t="str">
        <f>'Count Summary'!B24</f>
        <v>1_05</v>
      </c>
      <c r="I58" s="81" t="str">
        <f>'Count Summary'!C24</f>
        <v>Pitt St LT</v>
      </c>
      <c r="J58" s="82">
        <f>'Count Summary'!F24</f>
        <v>0</v>
      </c>
    </row>
    <row r="59" spans="1:10" x14ac:dyDescent="0.2">
      <c r="A59" s="78">
        <v>56</v>
      </c>
      <c r="B59" s="79">
        <f>'Count Summary'!$C$6</f>
        <v>1</v>
      </c>
      <c r="C59" s="79" t="str">
        <f>'Count Summary'!$C$7</f>
        <v>Broadway / Lee St / Quay St / George St / Pitt St</v>
      </c>
      <c r="D59" s="80">
        <f>'Count Summary'!$C$8</f>
        <v>40267</v>
      </c>
      <c r="E59" s="91">
        <v>0.27083333333333331</v>
      </c>
      <c r="F59" s="79" t="s">
        <v>6</v>
      </c>
      <c r="G59" s="79" t="str">
        <f>'Count Summary'!$F$19</f>
        <v xml:space="preserve"> 6:30 - 6:45</v>
      </c>
      <c r="H59" s="79" t="str">
        <f>'Count Summary'!B25</f>
        <v>1_06</v>
      </c>
      <c r="I59" s="81" t="str">
        <f>'Count Summary'!C25</f>
        <v>Pitt St SLT</v>
      </c>
      <c r="J59" s="82">
        <f>'Count Summary'!F25</f>
        <v>0</v>
      </c>
    </row>
    <row r="60" spans="1:10" x14ac:dyDescent="0.2">
      <c r="A60" s="78">
        <v>57</v>
      </c>
      <c r="B60" s="79">
        <f>'Count Summary'!$C$6</f>
        <v>1</v>
      </c>
      <c r="C60" s="79" t="str">
        <f>'Count Summary'!$C$7</f>
        <v>Broadway / Lee St / Quay St / George St / Pitt St</v>
      </c>
      <c r="D60" s="80">
        <f>'Count Summary'!$C$8</f>
        <v>40267</v>
      </c>
      <c r="E60" s="91">
        <v>0.27083333333333331</v>
      </c>
      <c r="F60" s="79" t="s">
        <v>6</v>
      </c>
      <c r="G60" s="79" t="str">
        <f>'Count Summary'!$F$19</f>
        <v xml:space="preserve"> 6:30 - 6:45</v>
      </c>
      <c r="H60" s="79" t="str">
        <f>'Count Summary'!B26</f>
        <v>1_07</v>
      </c>
      <c r="I60" s="81" t="str">
        <f>'Count Summary'!C26</f>
        <v>Pitt St SRT</v>
      </c>
      <c r="J60" s="82">
        <f>'Count Summary'!F26</f>
        <v>0</v>
      </c>
    </row>
    <row r="61" spans="1:10" x14ac:dyDescent="0.2">
      <c r="A61" s="78">
        <v>58</v>
      </c>
      <c r="B61" s="79">
        <f>'Count Summary'!$C$6</f>
        <v>1</v>
      </c>
      <c r="C61" s="79" t="str">
        <f>'Count Summary'!$C$7</f>
        <v>Broadway / Lee St / Quay St / George St / Pitt St</v>
      </c>
      <c r="D61" s="80">
        <f>'Count Summary'!$C$8</f>
        <v>40267</v>
      </c>
      <c r="E61" s="91">
        <v>0.27083333333333331</v>
      </c>
      <c r="F61" s="79" t="s">
        <v>6</v>
      </c>
      <c r="G61" s="79" t="str">
        <f>'Count Summary'!$F$19</f>
        <v xml:space="preserve"> 6:30 - 6:45</v>
      </c>
      <c r="H61" s="79" t="str">
        <f>'Count Summary'!B27</f>
        <v>1_08</v>
      </c>
      <c r="I61" s="81" t="str">
        <f>'Count Summary'!C27</f>
        <v>Pitt St RT</v>
      </c>
      <c r="J61" s="82">
        <f>'Count Summary'!F27</f>
        <v>0</v>
      </c>
    </row>
    <row r="62" spans="1:10" x14ac:dyDescent="0.2">
      <c r="A62" s="78">
        <v>59</v>
      </c>
      <c r="B62" s="79">
        <f>'Count Summary'!$C$6</f>
        <v>1</v>
      </c>
      <c r="C62" s="79" t="str">
        <f>'Count Summary'!$C$7</f>
        <v>Broadway / Lee St / Quay St / George St / Pitt St</v>
      </c>
      <c r="D62" s="80">
        <f>'Count Summary'!$C$8</f>
        <v>40267</v>
      </c>
      <c r="E62" s="91">
        <v>0.27083333333333331</v>
      </c>
      <c r="F62" s="79" t="s">
        <v>6</v>
      </c>
      <c r="G62" s="79" t="str">
        <f>'Count Summary'!$F$19</f>
        <v xml:space="preserve"> 6:30 - 6:45</v>
      </c>
      <c r="H62" s="79" t="str">
        <f>'Count Summary'!B28</f>
        <v>1_09</v>
      </c>
      <c r="I62" s="81" t="str">
        <f>'Count Summary'!C28</f>
        <v>George St LT</v>
      </c>
      <c r="J62" s="82">
        <f>'Count Summary'!F28</f>
        <v>0</v>
      </c>
    </row>
    <row r="63" spans="1:10" x14ac:dyDescent="0.2">
      <c r="A63" s="78">
        <v>60</v>
      </c>
      <c r="B63" s="79">
        <f>'Count Summary'!$C$6</f>
        <v>1</v>
      </c>
      <c r="C63" s="79" t="str">
        <f>'Count Summary'!$C$7</f>
        <v>Broadway / Lee St / Quay St / George St / Pitt St</v>
      </c>
      <c r="D63" s="80">
        <f>'Count Summary'!$C$8</f>
        <v>40267</v>
      </c>
      <c r="E63" s="91">
        <v>0.27083333333333331</v>
      </c>
      <c r="F63" s="79" t="s">
        <v>6</v>
      </c>
      <c r="G63" s="79" t="str">
        <f>'Count Summary'!$F$19</f>
        <v xml:space="preserve"> 6:30 - 6:45</v>
      </c>
      <c r="H63" s="79" t="str">
        <f>'Count Summary'!B29</f>
        <v>1_10</v>
      </c>
      <c r="I63" s="81" t="str">
        <f>'Count Summary'!C29</f>
        <v>George St SLT</v>
      </c>
      <c r="J63" s="82">
        <f>'Count Summary'!F29</f>
        <v>0</v>
      </c>
    </row>
    <row r="64" spans="1:10" x14ac:dyDescent="0.2">
      <c r="A64" s="78">
        <v>61</v>
      </c>
      <c r="B64" s="79">
        <f>'Count Summary'!$C$6</f>
        <v>1</v>
      </c>
      <c r="C64" s="79" t="str">
        <f>'Count Summary'!$C$7</f>
        <v>Broadway / Lee St / Quay St / George St / Pitt St</v>
      </c>
      <c r="D64" s="80">
        <f>'Count Summary'!$C$8</f>
        <v>40267</v>
      </c>
      <c r="E64" s="91">
        <v>0.27083333333333331</v>
      </c>
      <c r="F64" s="79" t="s">
        <v>6</v>
      </c>
      <c r="G64" s="79" t="str">
        <f>'Count Summary'!$F$19</f>
        <v xml:space="preserve"> 6:30 - 6:45</v>
      </c>
      <c r="H64" s="79" t="str">
        <f>'Count Summary'!B30</f>
        <v>1_11</v>
      </c>
      <c r="I64" s="81" t="str">
        <f>'Count Summary'!C30</f>
        <v>George St SRT</v>
      </c>
      <c r="J64" s="82">
        <f>'Count Summary'!F30</f>
        <v>0</v>
      </c>
    </row>
    <row r="65" spans="1:10" x14ac:dyDescent="0.2">
      <c r="A65" s="78">
        <v>62</v>
      </c>
      <c r="B65" s="79">
        <f>'Count Summary'!$C$6</f>
        <v>1</v>
      </c>
      <c r="C65" s="79" t="str">
        <f>'Count Summary'!$C$7</f>
        <v>Broadway / Lee St / Quay St / George St / Pitt St</v>
      </c>
      <c r="D65" s="80">
        <f>'Count Summary'!$C$8</f>
        <v>40267</v>
      </c>
      <c r="E65" s="91">
        <v>0.27083333333333331</v>
      </c>
      <c r="F65" s="79" t="s">
        <v>6</v>
      </c>
      <c r="G65" s="79" t="str">
        <f>'Count Summary'!$F$19</f>
        <v xml:space="preserve"> 6:30 - 6:45</v>
      </c>
      <c r="H65" s="79" t="str">
        <f>'Count Summary'!B31</f>
        <v>1_12</v>
      </c>
      <c r="I65" s="81" t="str">
        <f>'Count Summary'!C31</f>
        <v>George St RT</v>
      </c>
      <c r="J65" s="82">
        <f>'Count Summary'!F31</f>
        <v>0</v>
      </c>
    </row>
    <row r="66" spans="1:10" x14ac:dyDescent="0.2">
      <c r="A66" s="78">
        <v>63</v>
      </c>
      <c r="B66" s="79">
        <f>'Count Summary'!$C$6</f>
        <v>1</v>
      </c>
      <c r="C66" s="79" t="str">
        <f>'Count Summary'!$C$7</f>
        <v>Broadway / Lee St / Quay St / George St / Pitt St</v>
      </c>
      <c r="D66" s="80">
        <f>'Count Summary'!$C$8</f>
        <v>40267</v>
      </c>
      <c r="E66" s="91">
        <v>0.27083333333333331</v>
      </c>
      <c r="F66" s="79" t="s">
        <v>6</v>
      </c>
      <c r="G66" s="79" t="str">
        <f>'Count Summary'!$F$19</f>
        <v xml:space="preserve"> 6:30 - 6:45</v>
      </c>
      <c r="H66" s="79" t="str">
        <f>'Count Summary'!B32</f>
        <v>1_13</v>
      </c>
      <c r="I66" s="81" t="str">
        <f>'Count Summary'!C32</f>
        <v>Quay St LT</v>
      </c>
      <c r="J66" s="82">
        <f>'Count Summary'!F32</f>
        <v>0</v>
      </c>
    </row>
    <row r="67" spans="1:10" x14ac:dyDescent="0.2">
      <c r="A67" s="78">
        <v>64</v>
      </c>
      <c r="B67" s="79">
        <f>'Count Summary'!$C$6</f>
        <v>1</v>
      </c>
      <c r="C67" s="79" t="str">
        <f>'Count Summary'!$C$7</f>
        <v>Broadway / Lee St / Quay St / George St / Pitt St</v>
      </c>
      <c r="D67" s="80">
        <f>'Count Summary'!$C$8</f>
        <v>40267</v>
      </c>
      <c r="E67" s="91">
        <v>0.27083333333333331</v>
      </c>
      <c r="F67" s="79" t="s">
        <v>6</v>
      </c>
      <c r="G67" s="79" t="str">
        <f>'Count Summary'!$F$19</f>
        <v xml:space="preserve"> 6:30 - 6:45</v>
      </c>
      <c r="H67" s="79" t="str">
        <f>'Count Summary'!B33</f>
        <v>1_14</v>
      </c>
      <c r="I67" s="81" t="str">
        <f>'Count Summary'!C33</f>
        <v>Quay St SLT</v>
      </c>
      <c r="J67" s="82">
        <f>'Count Summary'!F33</f>
        <v>0</v>
      </c>
    </row>
    <row r="68" spans="1:10" x14ac:dyDescent="0.2">
      <c r="A68" s="78">
        <v>65</v>
      </c>
      <c r="B68" s="79">
        <f>'Count Summary'!$C$6</f>
        <v>1</v>
      </c>
      <c r="C68" s="79" t="str">
        <f>'Count Summary'!$C$7</f>
        <v>Broadway / Lee St / Quay St / George St / Pitt St</v>
      </c>
      <c r="D68" s="80">
        <f>'Count Summary'!$C$8</f>
        <v>40267</v>
      </c>
      <c r="E68" s="91">
        <v>0.27083333333333331</v>
      </c>
      <c r="F68" s="79" t="s">
        <v>6</v>
      </c>
      <c r="G68" s="79" t="str">
        <f>'Count Summary'!$F$19</f>
        <v xml:space="preserve"> 6:30 - 6:45</v>
      </c>
      <c r="H68" s="79" t="str">
        <f>'Count Summary'!B34</f>
        <v>1_15</v>
      </c>
      <c r="I68" s="81" t="str">
        <f>'Count Summary'!C34</f>
        <v>Quay St SRT</v>
      </c>
      <c r="J68" s="82">
        <f>'Count Summary'!F34</f>
        <v>0</v>
      </c>
    </row>
    <row r="69" spans="1:10" x14ac:dyDescent="0.2">
      <c r="A69" s="78">
        <v>66</v>
      </c>
      <c r="B69" s="79">
        <f>'Count Summary'!$C$6</f>
        <v>1</v>
      </c>
      <c r="C69" s="79" t="str">
        <f>'Count Summary'!$C$7</f>
        <v>Broadway / Lee St / Quay St / George St / Pitt St</v>
      </c>
      <c r="D69" s="80">
        <f>'Count Summary'!$C$8</f>
        <v>40267</v>
      </c>
      <c r="E69" s="91">
        <v>0.27083333333333331</v>
      </c>
      <c r="F69" s="79" t="s">
        <v>6</v>
      </c>
      <c r="G69" s="79" t="str">
        <f>'Count Summary'!$F$19</f>
        <v xml:space="preserve"> 6:30 - 6:45</v>
      </c>
      <c r="H69" s="79" t="str">
        <f>'Count Summary'!B35</f>
        <v>1_16</v>
      </c>
      <c r="I69" s="81" t="str">
        <f>'Count Summary'!C35</f>
        <v>Quay St RT</v>
      </c>
      <c r="J69" s="82">
        <f>'Count Summary'!F35</f>
        <v>0</v>
      </c>
    </row>
    <row r="70" spans="1:10" x14ac:dyDescent="0.2">
      <c r="A70" s="78">
        <v>67</v>
      </c>
      <c r="B70" s="79">
        <f>'Count Summary'!$C$6</f>
        <v>1</v>
      </c>
      <c r="C70" s="79" t="str">
        <f>'Count Summary'!$C$7</f>
        <v>Broadway / Lee St / Quay St / George St / Pitt St</v>
      </c>
      <c r="D70" s="80">
        <f>'Count Summary'!$C$8</f>
        <v>40267</v>
      </c>
      <c r="E70" s="91">
        <v>0.27083333333333331</v>
      </c>
      <c r="F70" s="79" t="s">
        <v>6</v>
      </c>
      <c r="G70" s="79" t="str">
        <f>'Count Summary'!$F$19</f>
        <v xml:space="preserve"> 6:30 - 6:45</v>
      </c>
      <c r="H70" s="79" t="str">
        <f>'Count Summary'!B36</f>
        <v>1_17</v>
      </c>
      <c r="I70" s="81" t="str">
        <f>'Count Summary'!C36</f>
        <v>Broadway St LT</v>
      </c>
      <c r="J70" s="82">
        <f>'Count Summary'!F36</f>
        <v>0</v>
      </c>
    </row>
    <row r="71" spans="1:10" x14ac:dyDescent="0.2">
      <c r="A71" s="78">
        <v>68</v>
      </c>
      <c r="B71" s="79">
        <f>'Count Summary'!$C$6</f>
        <v>1</v>
      </c>
      <c r="C71" s="79" t="str">
        <f>'Count Summary'!$C$7</f>
        <v>Broadway / Lee St / Quay St / George St / Pitt St</v>
      </c>
      <c r="D71" s="80">
        <f>'Count Summary'!$C$8</f>
        <v>40267</v>
      </c>
      <c r="E71" s="91">
        <v>0.27083333333333331</v>
      </c>
      <c r="F71" s="79" t="s">
        <v>6</v>
      </c>
      <c r="G71" s="79" t="str">
        <f>'Count Summary'!$F$19</f>
        <v xml:space="preserve"> 6:30 - 6:45</v>
      </c>
      <c r="H71" s="79" t="str">
        <f>'Count Summary'!B37</f>
        <v>1_18</v>
      </c>
      <c r="I71" s="81" t="str">
        <f>'Count Summary'!C37</f>
        <v>Broadway St SLT</v>
      </c>
      <c r="J71" s="82">
        <f>'Count Summary'!F37</f>
        <v>1</v>
      </c>
    </row>
    <row r="72" spans="1:10" x14ac:dyDescent="0.2">
      <c r="A72" s="78">
        <v>69</v>
      </c>
      <c r="B72" s="79">
        <f>'Count Summary'!$C$6</f>
        <v>1</v>
      </c>
      <c r="C72" s="79" t="str">
        <f>'Count Summary'!$C$7</f>
        <v>Broadway / Lee St / Quay St / George St / Pitt St</v>
      </c>
      <c r="D72" s="80">
        <f>'Count Summary'!$C$8</f>
        <v>40267</v>
      </c>
      <c r="E72" s="91">
        <v>0.27083333333333331</v>
      </c>
      <c r="F72" s="79" t="s">
        <v>6</v>
      </c>
      <c r="G72" s="79" t="str">
        <f>'Count Summary'!$F$19</f>
        <v xml:space="preserve"> 6:30 - 6:45</v>
      </c>
      <c r="H72" s="79" t="str">
        <f>'Count Summary'!B38</f>
        <v>1_19</v>
      </c>
      <c r="I72" s="81" t="str">
        <f>'Count Summary'!C38</f>
        <v>Broadway St SRT</v>
      </c>
      <c r="J72" s="82">
        <f>'Count Summary'!F38</f>
        <v>2</v>
      </c>
    </row>
    <row r="73" spans="1:10" x14ac:dyDescent="0.2">
      <c r="A73" s="78">
        <v>70</v>
      </c>
      <c r="B73" s="79">
        <f>'Count Summary'!$C$6</f>
        <v>1</v>
      </c>
      <c r="C73" s="79" t="str">
        <f>'Count Summary'!$C$7</f>
        <v>Broadway / Lee St / Quay St / George St / Pitt St</v>
      </c>
      <c r="D73" s="80">
        <f>'Count Summary'!$C$8</f>
        <v>40267</v>
      </c>
      <c r="E73" s="91">
        <v>0.27083333333333331</v>
      </c>
      <c r="F73" s="79" t="s">
        <v>6</v>
      </c>
      <c r="G73" s="79" t="str">
        <f>'Count Summary'!$F$19</f>
        <v xml:space="preserve"> 6:30 - 6:45</v>
      </c>
      <c r="H73" s="79" t="str">
        <f>'Count Summary'!B39</f>
        <v>1_20</v>
      </c>
      <c r="I73" s="81" t="str">
        <f>'Count Summary'!C39</f>
        <v>Broadway St RT</v>
      </c>
      <c r="J73" s="82">
        <f>'Count Summary'!F39</f>
        <v>0</v>
      </c>
    </row>
    <row r="74" spans="1:10" x14ac:dyDescent="0.2">
      <c r="A74" s="78">
        <v>71</v>
      </c>
      <c r="B74" s="79">
        <f>'Count Summary'!$C$6</f>
        <v>1</v>
      </c>
      <c r="C74" s="79" t="str">
        <f>'Count Summary'!$C$7</f>
        <v>Broadway / Lee St / Quay St / George St / Pitt St</v>
      </c>
      <c r="D74" s="80">
        <f>'Count Summary'!$C$8</f>
        <v>40267</v>
      </c>
      <c r="E74" s="91">
        <v>0.27083333333333331</v>
      </c>
      <c r="F74" s="79" t="s">
        <v>6</v>
      </c>
      <c r="G74" s="79" t="str">
        <f>'Count Summary'!$F$19</f>
        <v xml:space="preserve"> 6:30 - 6:45</v>
      </c>
      <c r="H74" s="79" t="str">
        <f>'Count Summary'!B40</f>
        <v>1_21</v>
      </c>
      <c r="I74" s="81" t="str">
        <f>'Count Summary'!C40</f>
        <v>Lee St Crossing</v>
      </c>
      <c r="J74" s="82">
        <f>'Count Summary'!F40</f>
        <v>0</v>
      </c>
    </row>
    <row r="75" spans="1:10" x14ac:dyDescent="0.2">
      <c r="A75" s="78">
        <v>72</v>
      </c>
      <c r="B75" s="79">
        <f>'Count Summary'!$C$6</f>
        <v>1</v>
      </c>
      <c r="C75" s="79" t="str">
        <f>'Count Summary'!$C$7</f>
        <v>Broadway / Lee St / Quay St / George St / Pitt St</v>
      </c>
      <c r="D75" s="80">
        <f>'Count Summary'!$C$8</f>
        <v>40267</v>
      </c>
      <c r="E75" s="91">
        <v>0.27083333333333331</v>
      </c>
      <c r="F75" s="79" t="s">
        <v>6</v>
      </c>
      <c r="G75" s="79" t="str">
        <f>'Count Summary'!$F$19</f>
        <v xml:space="preserve"> 6:30 - 6:45</v>
      </c>
      <c r="H75" s="79" t="str">
        <f>'Count Summary'!B41</f>
        <v>1_22</v>
      </c>
      <c r="I75" s="81" t="str">
        <f>'Count Summary'!C41</f>
        <v>Pitt St Crossing</v>
      </c>
      <c r="J75" s="82">
        <f>'Count Summary'!F41</f>
        <v>0</v>
      </c>
    </row>
    <row r="76" spans="1:10" x14ac:dyDescent="0.2">
      <c r="A76" s="78">
        <v>73</v>
      </c>
      <c r="B76" s="79">
        <f>'Count Summary'!$C$6</f>
        <v>1</v>
      </c>
      <c r="C76" s="79" t="str">
        <f>'Count Summary'!$C$7</f>
        <v>Broadway / Lee St / Quay St / George St / Pitt St</v>
      </c>
      <c r="D76" s="80">
        <f>'Count Summary'!$C$8</f>
        <v>40267</v>
      </c>
      <c r="E76" s="91">
        <v>0.27083333333333331</v>
      </c>
      <c r="F76" s="79" t="s">
        <v>6</v>
      </c>
      <c r="G76" s="79" t="str">
        <f>'Count Summary'!$F$19</f>
        <v xml:space="preserve"> 6:30 - 6:45</v>
      </c>
      <c r="H76" s="79" t="str">
        <f>'Count Summary'!B42</f>
        <v>1_23</v>
      </c>
      <c r="I76" s="81" t="str">
        <f>'Count Summary'!C42</f>
        <v>George St Crossing</v>
      </c>
      <c r="J76" s="82">
        <f>'Count Summary'!F42</f>
        <v>0</v>
      </c>
    </row>
    <row r="77" spans="1:10" x14ac:dyDescent="0.2">
      <c r="A77" s="78">
        <v>74</v>
      </c>
      <c r="B77" s="79">
        <f>'Count Summary'!$C$6</f>
        <v>1</v>
      </c>
      <c r="C77" s="79" t="str">
        <f>'Count Summary'!$C$7</f>
        <v>Broadway / Lee St / Quay St / George St / Pitt St</v>
      </c>
      <c r="D77" s="80">
        <f>'Count Summary'!$C$8</f>
        <v>40267</v>
      </c>
      <c r="E77" s="91">
        <v>0.27083333333333331</v>
      </c>
      <c r="F77" s="79" t="s">
        <v>6</v>
      </c>
      <c r="G77" s="79" t="str">
        <f>'Count Summary'!$F$19</f>
        <v xml:space="preserve"> 6:30 - 6:45</v>
      </c>
      <c r="H77" s="79" t="str">
        <f>'Count Summary'!B43</f>
        <v>1_24</v>
      </c>
      <c r="I77" s="81" t="str">
        <f>'Count Summary'!C43</f>
        <v>Quay St Crossing</v>
      </c>
      <c r="J77" s="82">
        <f>'Count Summary'!F43</f>
        <v>0</v>
      </c>
    </row>
    <row r="78" spans="1:10" x14ac:dyDescent="0.2">
      <c r="A78" s="78">
        <v>75</v>
      </c>
      <c r="B78" s="79">
        <f>'Count Summary'!$C$6</f>
        <v>1</v>
      </c>
      <c r="C78" s="79" t="str">
        <f>'Count Summary'!$C$7</f>
        <v>Broadway / Lee St / Quay St / George St / Pitt St</v>
      </c>
      <c r="D78" s="80">
        <f>'Count Summary'!$C$8</f>
        <v>40267</v>
      </c>
      <c r="E78" s="91">
        <v>0.27083333333333331</v>
      </c>
      <c r="F78" s="79" t="s">
        <v>6</v>
      </c>
      <c r="G78" s="79" t="str">
        <f>'Count Summary'!$F$19</f>
        <v xml:space="preserve"> 6:30 - 6:45</v>
      </c>
      <c r="H78" s="79" t="str">
        <f>'Count Summary'!B44</f>
        <v>1_25</v>
      </c>
      <c r="I78" s="81" t="str">
        <f>'Count Summary'!C44</f>
        <v>Broadway St Crossing</v>
      </c>
      <c r="J78" s="82">
        <f>'Count Summary'!F44</f>
        <v>0</v>
      </c>
    </row>
    <row r="79" spans="1:10" x14ac:dyDescent="0.2">
      <c r="A79" s="78">
        <v>76</v>
      </c>
      <c r="B79" s="79">
        <f>'Count Summary'!$C$6</f>
        <v>1</v>
      </c>
      <c r="C79" s="79" t="str">
        <f>'Count Summary'!$C$7</f>
        <v>Broadway / Lee St / Quay St / George St / Pitt St</v>
      </c>
      <c r="D79" s="80">
        <f>'Count Summary'!$C$8</f>
        <v>40267</v>
      </c>
      <c r="E79" s="91">
        <v>0.28125</v>
      </c>
      <c r="F79" s="79" t="s">
        <v>6</v>
      </c>
      <c r="G79" s="79" t="str">
        <f>'Count Summary'!$G$19</f>
        <v xml:space="preserve"> 6:45 - 7:00</v>
      </c>
      <c r="H79" s="79" t="str">
        <f>'Count Summary'!B20</f>
        <v>1_01</v>
      </c>
      <c r="I79" s="81" t="str">
        <f>'Count Summary'!C20</f>
        <v>Lee St LT</v>
      </c>
      <c r="J79" s="82">
        <f>'Count Summary'!G20</f>
        <v>0</v>
      </c>
    </row>
    <row r="80" spans="1:10" x14ac:dyDescent="0.2">
      <c r="A80" s="78">
        <v>77</v>
      </c>
      <c r="B80" s="79">
        <f>'Count Summary'!$C$6</f>
        <v>1</v>
      </c>
      <c r="C80" s="79" t="str">
        <f>'Count Summary'!$C$7</f>
        <v>Broadway / Lee St / Quay St / George St / Pitt St</v>
      </c>
      <c r="D80" s="80">
        <f>'Count Summary'!$C$8</f>
        <v>40267</v>
      </c>
      <c r="E80" s="91">
        <v>0.28125</v>
      </c>
      <c r="F80" s="79" t="s">
        <v>6</v>
      </c>
      <c r="G80" s="79" t="str">
        <f>'Count Summary'!$G$19</f>
        <v xml:space="preserve"> 6:45 - 7:00</v>
      </c>
      <c r="H80" s="79" t="str">
        <f>'Count Summary'!B21</f>
        <v>1_02</v>
      </c>
      <c r="I80" s="81" t="str">
        <f>'Count Summary'!C21</f>
        <v>Lee St SLT</v>
      </c>
      <c r="J80" s="82">
        <f>'Count Summary'!G21</f>
        <v>1</v>
      </c>
    </row>
    <row r="81" spans="1:10" x14ac:dyDescent="0.2">
      <c r="A81" s="78">
        <v>78</v>
      </c>
      <c r="B81" s="79">
        <f>'Count Summary'!$C$6</f>
        <v>1</v>
      </c>
      <c r="C81" s="79" t="str">
        <f>'Count Summary'!$C$7</f>
        <v>Broadway / Lee St / Quay St / George St / Pitt St</v>
      </c>
      <c r="D81" s="80">
        <f>'Count Summary'!$C$8</f>
        <v>40267</v>
      </c>
      <c r="E81" s="91">
        <v>0.28125</v>
      </c>
      <c r="F81" s="79" t="s">
        <v>6</v>
      </c>
      <c r="G81" s="79" t="str">
        <f>'Count Summary'!$G$19</f>
        <v xml:space="preserve"> 6:45 - 7:00</v>
      </c>
      <c r="H81" s="79" t="str">
        <f>'Count Summary'!B22</f>
        <v>1_03</v>
      </c>
      <c r="I81" s="81" t="str">
        <f>'Count Summary'!C22</f>
        <v>Lee St SRT</v>
      </c>
      <c r="J81" s="82">
        <f>'Count Summary'!G22</f>
        <v>0</v>
      </c>
    </row>
    <row r="82" spans="1:10" x14ac:dyDescent="0.2">
      <c r="A82" s="78">
        <v>79</v>
      </c>
      <c r="B82" s="79">
        <f>'Count Summary'!$C$6</f>
        <v>1</v>
      </c>
      <c r="C82" s="79" t="str">
        <f>'Count Summary'!$C$7</f>
        <v>Broadway / Lee St / Quay St / George St / Pitt St</v>
      </c>
      <c r="D82" s="80">
        <f>'Count Summary'!$C$8</f>
        <v>40267</v>
      </c>
      <c r="E82" s="91">
        <v>0.28125</v>
      </c>
      <c r="F82" s="79" t="s">
        <v>6</v>
      </c>
      <c r="G82" s="79" t="str">
        <f>'Count Summary'!$G$19</f>
        <v xml:space="preserve"> 6:45 - 7:00</v>
      </c>
      <c r="H82" s="79" t="str">
        <f>'Count Summary'!B23</f>
        <v>1_04</v>
      </c>
      <c r="I82" s="81" t="str">
        <f>'Count Summary'!C23</f>
        <v>Lee St RT</v>
      </c>
      <c r="J82" s="82">
        <f>'Count Summary'!G23</f>
        <v>1</v>
      </c>
    </row>
    <row r="83" spans="1:10" x14ac:dyDescent="0.2">
      <c r="A83" s="78">
        <v>80</v>
      </c>
      <c r="B83" s="79">
        <f>'Count Summary'!$C$6</f>
        <v>1</v>
      </c>
      <c r="C83" s="79" t="str">
        <f>'Count Summary'!$C$7</f>
        <v>Broadway / Lee St / Quay St / George St / Pitt St</v>
      </c>
      <c r="D83" s="80">
        <f>'Count Summary'!$C$8</f>
        <v>40267</v>
      </c>
      <c r="E83" s="91">
        <v>0.28125</v>
      </c>
      <c r="F83" s="79" t="s">
        <v>6</v>
      </c>
      <c r="G83" s="79" t="str">
        <f>'Count Summary'!$G$19</f>
        <v xml:space="preserve"> 6:45 - 7:00</v>
      </c>
      <c r="H83" s="79" t="str">
        <f>'Count Summary'!B24</f>
        <v>1_05</v>
      </c>
      <c r="I83" s="81" t="str">
        <f>'Count Summary'!C24</f>
        <v>Pitt St LT</v>
      </c>
      <c r="J83" s="82">
        <f>'Count Summary'!G24</f>
        <v>0</v>
      </c>
    </row>
    <row r="84" spans="1:10" x14ac:dyDescent="0.2">
      <c r="A84" s="78">
        <v>81</v>
      </c>
      <c r="B84" s="79">
        <f>'Count Summary'!$C$6</f>
        <v>1</v>
      </c>
      <c r="C84" s="79" t="str">
        <f>'Count Summary'!$C$7</f>
        <v>Broadway / Lee St / Quay St / George St / Pitt St</v>
      </c>
      <c r="D84" s="80">
        <f>'Count Summary'!$C$8</f>
        <v>40267</v>
      </c>
      <c r="E84" s="91">
        <v>0.28125</v>
      </c>
      <c r="F84" s="79" t="s">
        <v>6</v>
      </c>
      <c r="G84" s="79" t="str">
        <f>'Count Summary'!$G$19</f>
        <v xml:space="preserve"> 6:45 - 7:00</v>
      </c>
      <c r="H84" s="79" t="str">
        <f>'Count Summary'!B25</f>
        <v>1_06</v>
      </c>
      <c r="I84" s="81" t="str">
        <f>'Count Summary'!C25</f>
        <v>Pitt St SLT</v>
      </c>
      <c r="J84" s="82">
        <f>'Count Summary'!G25</f>
        <v>0</v>
      </c>
    </row>
    <row r="85" spans="1:10" x14ac:dyDescent="0.2">
      <c r="A85" s="78">
        <v>82</v>
      </c>
      <c r="B85" s="79">
        <f>'Count Summary'!$C$6</f>
        <v>1</v>
      </c>
      <c r="C85" s="79" t="str">
        <f>'Count Summary'!$C$7</f>
        <v>Broadway / Lee St / Quay St / George St / Pitt St</v>
      </c>
      <c r="D85" s="80">
        <f>'Count Summary'!$C$8</f>
        <v>40267</v>
      </c>
      <c r="E85" s="91">
        <v>0.28125</v>
      </c>
      <c r="F85" s="79" t="s">
        <v>6</v>
      </c>
      <c r="G85" s="79" t="str">
        <f>'Count Summary'!$G$19</f>
        <v xml:space="preserve"> 6:45 - 7:00</v>
      </c>
      <c r="H85" s="79" t="str">
        <f>'Count Summary'!B26</f>
        <v>1_07</v>
      </c>
      <c r="I85" s="81" t="str">
        <f>'Count Summary'!C26</f>
        <v>Pitt St SRT</v>
      </c>
      <c r="J85" s="82">
        <f>'Count Summary'!G26</f>
        <v>0</v>
      </c>
    </row>
    <row r="86" spans="1:10" x14ac:dyDescent="0.2">
      <c r="A86" s="78">
        <v>83</v>
      </c>
      <c r="B86" s="79">
        <f>'Count Summary'!$C$6</f>
        <v>1</v>
      </c>
      <c r="C86" s="79" t="str">
        <f>'Count Summary'!$C$7</f>
        <v>Broadway / Lee St / Quay St / George St / Pitt St</v>
      </c>
      <c r="D86" s="80">
        <f>'Count Summary'!$C$8</f>
        <v>40267</v>
      </c>
      <c r="E86" s="91">
        <v>0.28125</v>
      </c>
      <c r="F86" s="79" t="s">
        <v>6</v>
      </c>
      <c r="G86" s="79" t="str">
        <f>'Count Summary'!$G$19</f>
        <v xml:space="preserve"> 6:45 - 7:00</v>
      </c>
      <c r="H86" s="79" t="str">
        <f>'Count Summary'!B27</f>
        <v>1_08</v>
      </c>
      <c r="I86" s="81" t="str">
        <f>'Count Summary'!C27</f>
        <v>Pitt St RT</v>
      </c>
      <c r="J86" s="82">
        <f>'Count Summary'!G27</f>
        <v>0</v>
      </c>
    </row>
    <row r="87" spans="1:10" x14ac:dyDescent="0.2">
      <c r="A87" s="78">
        <v>84</v>
      </c>
      <c r="B87" s="79">
        <f>'Count Summary'!$C$6</f>
        <v>1</v>
      </c>
      <c r="C87" s="79" t="str">
        <f>'Count Summary'!$C$7</f>
        <v>Broadway / Lee St / Quay St / George St / Pitt St</v>
      </c>
      <c r="D87" s="80">
        <f>'Count Summary'!$C$8</f>
        <v>40267</v>
      </c>
      <c r="E87" s="91">
        <v>0.28125</v>
      </c>
      <c r="F87" s="79" t="s">
        <v>6</v>
      </c>
      <c r="G87" s="79" t="str">
        <f>'Count Summary'!$G$19</f>
        <v xml:space="preserve"> 6:45 - 7:00</v>
      </c>
      <c r="H87" s="79" t="str">
        <f>'Count Summary'!B28</f>
        <v>1_09</v>
      </c>
      <c r="I87" s="81" t="str">
        <f>'Count Summary'!C28</f>
        <v>George St LT</v>
      </c>
      <c r="J87" s="82">
        <f>'Count Summary'!G28</f>
        <v>0</v>
      </c>
    </row>
    <row r="88" spans="1:10" x14ac:dyDescent="0.2">
      <c r="A88" s="78">
        <v>85</v>
      </c>
      <c r="B88" s="79">
        <f>'Count Summary'!$C$6</f>
        <v>1</v>
      </c>
      <c r="C88" s="79" t="str">
        <f>'Count Summary'!$C$7</f>
        <v>Broadway / Lee St / Quay St / George St / Pitt St</v>
      </c>
      <c r="D88" s="80">
        <f>'Count Summary'!$C$8</f>
        <v>40267</v>
      </c>
      <c r="E88" s="91">
        <v>0.28125</v>
      </c>
      <c r="F88" s="79" t="s">
        <v>6</v>
      </c>
      <c r="G88" s="79" t="str">
        <f>'Count Summary'!$G$19</f>
        <v xml:space="preserve"> 6:45 - 7:00</v>
      </c>
      <c r="H88" s="79" t="str">
        <f>'Count Summary'!B29</f>
        <v>1_10</v>
      </c>
      <c r="I88" s="81" t="str">
        <f>'Count Summary'!C29</f>
        <v>George St SLT</v>
      </c>
      <c r="J88" s="82">
        <f>'Count Summary'!G29</f>
        <v>0</v>
      </c>
    </row>
    <row r="89" spans="1:10" x14ac:dyDescent="0.2">
      <c r="A89" s="78">
        <v>86</v>
      </c>
      <c r="B89" s="79">
        <f>'Count Summary'!$C$6</f>
        <v>1</v>
      </c>
      <c r="C89" s="79" t="str">
        <f>'Count Summary'!$C$7</f>
        <v>Broadway / Lee St / Quay St / George St / Pitt St</v>
      </c>
      <c r="D89" s="80">
        <f>'Count Summary'!$C$8</f>
        <v>40267</v>
      </c>
      <c r="E89" s="91">
        <v>0.28125</v>
      </c>
      <c r="F89" s="79" t="s">
        <v>6</v>
      </c>
      <c r="G89" s="79" t="str">
        <f>'Count Summary'!$G$19</f>
        <v xml:space="preserve"> 6:45 - 7:00</v>
      </c>
      <c r="H89" s="79" t="str">
        <f>'Count Summary'!B30</f>
        <v>1_11</v>
      </c>
      <c r="I89" s="81" t="str">
        <f>'Count Summary'!C30</f>
        <v>George St SRT</v>
      </c>
      <c r="J89" s="82">
        <f>'Count Summary'!G30</f>
        <v>0</v>
      </c>
    </row>
    <row r="90" spans="1:10" x14ac:dyDescent="0.2">
      <c r="A90" s="78">
        <v>87</v>
      </c>
      <c r="B90" s="79">
        <f>'Count Summary'!$C$6</f>
        <v>1</v>
      </c>
      <c r="C90" s="79" t="str">
        <f>'Count Summary'!$C$7</f>
        <v>Broadway / Lee St / Quay St / George St / Pitt St</v>
      </c>
      <c r="D90" s="80">
        <f>'Count Summary'!$C$8</f>
        <v>40267</v>
      </c>
      <c r="E90" s="91">
        <v>0.28125</v>
      </c>
      <c r="F90" s="79" t="s">
        <v>6</v>
      </c>
      <c r="G90" s="79" t="str">
        <f>'Count Summary'!$G$19</f>
        <v xml:space="preserve"> 6:45 - 7:00</v>
      </c>
      <c r="H90" s="79" t="str">
        <f>'Count Summary'!B31</f>
        <v>1_12</v>
      </c>
      <c r="I90" s="81" t="str">
        <f>'Count Summary'!C31</f>
        <v>George St RT</v>
      </c>
      <c r="J90" s="82">
        <f>'Count Summary'!G31</f>
        <v>0</v>
      </c>
    </row>
    <row r="91" spans="1:10" x14ac:dyDescent="0.2">
      <c r="A91" s="78">
        <v>88</v>
      </c>
      <c r="B91" s="79">
        <f>'Count Summary'!$C$6</f>
        <v>1</v>
      </c>
      <c r="C91" s="79" t="str">
        <f>'Count Summary'!$C$7</f>
        <v>Broadway / Lee St / Quay St / George St / Pitt St</v>
      </c>
      <c r="D91" s="80">
        <f>'Count Summary'!$C$8</f>
        <v>40267</v>
      </c>
      <c r="E91" s="91">
        <v>0.28125</v>
      </c>
      <c r="F91" s="79" t="s">
        <v>6</v>
      </c>
      <c r="G91" s="79" t="str">
        <f>'Count Summary'!$G$19</f>
        <v xml:space="preserve"> 6:45 - 7:00</v>
      </c>
      <c r="H91" s="79" t="str">
        <f>'Count Summary'!B32</f>
        <v>1_13</v>
      </c>
      <c r="I91" s="81" t="str">
        <f>'Count Summary'!C32</f>
        <v>Quay St LT</v>
      </c>
      <c r="J91" s="82">
        <f>'Count Summary'!G32</f>
        <v>0</v>
      </c>
    </row>
    <row r="92" spans="1:10" x14ac:dyDescent="0.2">
      <c r="A92" s="78">
        <v>89</v>
      </c>
      <c r="B92" s="79">
        <f>'Count Summary'!$C$6</f>
        <v>1</v>
      </c>
      <c r="C92" s="79" t="str">
        <f>'Count Summary'!$C$7</f>
        <v>Broadway / Lee St / Quay St / George St / Pitt St</v>
      </c>
      <c r="D92" s="80">
        <f>'Count Summary'!$C$8</f>
        <v>40267</v>
      </c>
      <c r="E92" s="91">
        <v>0.28125</v>
      </c>
      <c r="F92" s="79" t="s">
        <v>6</v>
      </c>
      <c r="G92" s="79" t="str">
        <f>'Count Summary'!$G$19</f>
        <v xml:space="preserve"> 6:45 - 7:00</v>
      </c>
      <c r="H92" s="79" t="str">
        <f>'Count Summary'!B33</f>
        <v>1_14</v>
      </c>
      <c r="I92" s="81" t="str">
        <f>'Count Summary'!C33</f>
        <v>Quay St SLT</v>
      </c>
      <c r="J92" s="82">
        <f>'Count Summary'!G33</f>
        <v>0</v>
      </c>
    </row>
    <row r="93" spans="1:10" x14ac:dyDescent="0.2">
      <c r="A93" s="78">
        <v>90</v>
      </c>
      <c r="B93" s="79">
        <f>'Count Summary'!$C$6</f>
        <v>1</v>
      </c>
      <c r="C93" s="79" t="str">
        <f>'Count Summary'!$C$7</f>
        <v>Broadway / Lee St / Quay St / George St / Pitt St</v>
      </c>
      <c r="D93" s="80">
        <f>'Count Summary'!$C$8</f>
        <v>40267</v>
      </c>
      <c r="E93" s="91">
        <v>0.28125</v>
      </c>
      <c r="F93" s="79" t="s">
        <v>6</v>
      </c>
      <c r="G93" s="79" t="str">
        <f>'Count Summary'!$G$19</f>
        <v xml:space="preserve"> 6:45 - 7:00</v>
      </c>
      <c r="H93" s="79" t="str">
        <f>'Count Summary'!B34</f>
        <v>1_15</v>
      </c>
      <c r="I93" s="81" t="str">
        <f>'Count Summary'!C34</f>
        <v>Quay St SRT</v>
      </c>
      <c r="J93" s="82">
        <f>'Count Summary'!G34</f>
        <v>1</v>
      </c>
    </row>
    <row r="94" spans="1:10" x14ac:dyDescent="0.2">
      <c r="A94" s="78">
        <v>91</v>
      </c>
      <c r="B94" s="79">
        <f>'Count Summary'!$C$6</f>
        <v>1</v>
      </c>
      <c r="C94" s="79" t="str">
        <f>'Count Summary'!$C$7</f>
        <v>Broadway / Lee St / Quay St / George St / Pitt St</v>
      </c>
      <c r="D94" s="80">
        <f>'Count Summary'!$C$8</f>
        <v>40267</v>
      </c>
      <c r="E94" s="91">
        <v>0.28125</v>
      </c>
      <c r="F94" s="79" t="s">
        <v>6</v>
      </c>
      <c r="G94" s="79" t="str">
        <f>'Count Summary'!$G$19</f>
        <v xml:space="preserve"> 6:45 - 7:00</v>
      </c>
      <c r="H94" s="79" t="str">
        <f>'Count Summary'!B35</f>
        <v>1_16</v>
      </c>
      <c r="I94" s="81" t="str">
        <f>'Count Summary'!C35</f>
        <v>Quay St RT</v>
      </c>
      <c r="J94" s="82">
        <f>'Count Summary'!G35</f>
        <v>1</v>
      </c>
    </row>
    <row r="95" spans="1:10" x14ac:dyDescent="0.2">
      <c r="A95" s="78">
        <v>92</v>
      </c>
      <c r="B95" s="79">
        <f>'Count Summary'!$C$6</f>
        <v>1</v>
      </c>
      <c r="C95" s="79" t="str">
        <f>'Count Summary'!$C$7</f>
        <v>Broadway / Lee St / Quay St / George St / Pitt St</v>
      </c>
      <c r="D95" s="80">
        <f>'Count Summary'!$C$8</f>
        <v>40267</v>
      </c>
      <c r="E95" s="91">
        <v>0.28125</v>
      </c>
      <c r="F95" s="79" t="s">
        <v>6</v>
      </c>
      <c r="G95" s="79" t="str">
        <f>'Count Summary'!$G$19</f>
        <v xml:space="preserve"> 6:45 - 7:00</v>
      </c>
      <c r="H95" s="79" t="str">
        <f>'Count Summary'!B36</f>
        <v>1_17</v>
      </c>
      <c r="I95" s="81" t="str">
        <f>'Count Summary'!C36</f>
        <v>Broadway St LT</v>
      </c>
      <c r="J95" s="82">
        <f>'Count Summary'!G36</f>
        <v>1</v>
      </c>
    </row>
    <row r="96" spans="1:10" x14ac:dyDescent="0.2">
      <c r="A96" s="78">
        <v>93</v>
      </c>
      <c r="B96" s="79">
        <f>'Count Summary'!$C$6</f>
        <v>1</v>
      </c>
      <c r="C96" s="79" t="str">
        <f>'Count Summary'!$C$7</f>
        <v>Broadway / Lee St / Quay St / George St / Pitt St</v>
      </c>
      <c r="D96" s="80">
        <f>'Count Summary'!$C$8</f>
        <v>40267</v>
      </c>
      <c r="E96" s="91">
        <v>0.28125</v>
      </c>
      <c r="F96" s="79" t="s">
        <v>6</v>
      </c>
      <c r="G96" s="79" t="str">
        <f>'Count Summary'!$G$19</f>
        <v xml:space="preserve"> 6:45 - 7:00</v>
      </c>
      <c r="H96" s="79" t="str">
        <f>'Count Summary'!B37</f>
        <v>1_18</v>
      </c>
      <c r="I96" s="81" t="str">
        <f>'Count Summary'!C37</f>
        <v>Broadway St SLT</v>
      </c>
      <c r="J96" s="82">
        <f>'Count Summary'!G37</f>
        <v>0</v>
      </c>
    </row>
    <row r="97" spans="1:10" x14ac:dyDescent="0.2">
      <c r="A97" s="78">
        <v>94</v>
      </c>
      <c r="B97" s="79">
        <f>'Count Summary'!$C$6</f>
        <v>1</v>
      </c>
      <c r="C97" s="79" t="str">
        <f>'Count Summary'!$C$7</f>
        <v>Broadway / Lee St / Quay St / George St / Pitt St</v>
      </c>
      <c r="D97" s="80">
        <f>'Count Summary'!$C$8</f>
        <v>40267</v>
      </c>
      <c r="E97" s="91">
        <v>0.28125</v>
      </c>
      <c r="F97" s="79" t="s">
        <v>6</v>
      </c>
      <c r="G97" s="79" t="str">
        <f>'Count Summary'!$G$19</f>
        <v xml:space="preserve"> 6:45 - 7:00</v>
      </c>
      <c r="H97" s="79" t="str">
        <f>'Count Summary'!B38</f>
        <v>1_19</v>
      </c>
      <c r="I97" s="81" t="str">
        <f>'Count Summary'!C38</f>
        <v>Broadway St SRT</v>
      </c>
      <c r="J97" s="82">
        <f>'Count Summary'!G38</f>
        <v>1</v>
      </c>
    </row>
    <row r="98" spans="1:10" x14ac:dyDescent="0.2">
      <c r="A98" s="78">
        <v>95</v>
      </c>
      <c r="B98" s="79">
        <f>'Count Summary'!$C$6</f>
        <v>1</v>
      </c>
      <c r="C98" s="79" t="str">
        <f>'Count Summary'!$C$7</f>
        <v>Broadway / Lee St / Quay St / George St / Pitt St</v>
      </c>
      <c r="D98" s="80">
        <f>'Count Summary'!$C$8</f>
        <v>40267</v>
      </c>
      <c r="E98" s="91">
        <v>0.28125</v>
      </c>
      <c r="F98" s="79" t="s">
        <v>6</v>
      </c>
      <c r="G98" s="79" t="str">
        <f>'Count Summary'!$G$19</f>
        <v xml:space="preserve"> 6:45 - 7:00</v>
      </c>
      <c r="H98" s="79" t="str">
        <f>'Count Summary'!B39</f>
        <v>1_20</v>
      </c>
      <c r="I98" s="81" t="str">
        <f>'Count Summary'!C39</f>
        <v>Broadway St RT</v>
      </c>
      <c r="J98" s="82">
        <f>'Count Summary'!G39</f>
        <v>0</v>
      </c>
    </row>
    <row r="99" spans="1:10" x14ac:dyDescent="0.2">
      <c r="A99" s="78">
        <v>96</v>
      </c>
      <c r="B99" s="79">
        <f>'Count Summary'!$C$6</f>
        <v>1</v>
      </c>
      <c r="C99" s="79" t="str">
        <f>'Count Summary'!$C$7</f>
        <v>Broadway / Lee St / Quay St / George St / Pitt St</v>
      </c>
      <c r="D99" s="80">
        <f>'Count Summary'!$C$8</f>
        <v>40267</v>
      </c>
      <c r="E99" s="91">
        <v>0.28125</v>
      </c>
      <c r="F99" s="79" t="s">
        <v>6</v>
      </c>
      <c r="G99" s="79" t="str">
        <f>'Count Summary'!$G$19</f>
        <v xml:space="preserve"> 6:45 - 7:00</v>
      </c>
      <c r="H99" s="79" t="str">
        <f>'Count Summary'!B40</f>
        <v>1_21</v>
      </c>
      <c r="I99" s="81" t="str">
        <f>'Count Summary'!C40</f>
        <v>Lee St Crossing</v>
      </c>
      <c r="J99" s="82">
        <f>'Count Summary'!G40</f>
        <v>1</v>
      </c>
    </row>
    <row r="100" spans="1:10" x14ac:dyDescent="0.2">
      <c r="A100" s="78">
        <v>97</v>
      </c>
      <c r="B100" s="79">
        <f>'Count Summary'!$C$6</f>
        <v>1</v>
      </c>
      <c r="C100" s="79" t="str">
        <f>'Count Summary'!$C$7</f>
        <v>Broadway / Lee St / Quay St / George St / Pitt St</v>
      </c>
      <c r="D100" s="80">
        <f>'Count Summary'!$C$8</f>
        <v>40267</v>
      </c>
      <c r="E100" s="91">
        <v>0.28125</v>
      </c>
      <c r="F100" s="79" t="s">
        <v>6</v>
      </c>
      <c r="G100" s="79" t="str">
        <f>'Count Summary'!$G$19</f>
        <v xml:space="preserve"> 6:45 - 7:00</v>
      </c>
      <c r="H100" s="79" t="str">
        <f>'Count Summary'!B41</f>
        <v>1_22</v>
      </c>
      <c r="I100" s="81" t="str">
        <f>'Count Summary'!C41</f>
        <v>Pitt St Crossing</v>
      </c>
      <c r="J100" s="82">
        <f>'Count Summary'!G41</f>
        <v>0</v>
      </c>
    </row>
    <row r="101" spans="1:10" x14ac:dyDescent="0.2">
      <c r="A101" s="78">
        <v>98</v>
      </c>
      <c r="B101" s="79">
        <f>'Count Summary'!$C$6</f>
        <v>1</v>
      </c>
      <c r="C101" s="79" t="str">
        <f>'Count Summary'!$C$7</f>
        <v>Broadway / Lee St / Quay St / George St / Pitt St</v>
      </c>
      <c r="D101" s="80">
        <f>'Count Summary'!$C$8</f>
        <v>40267</v>
      </c>
      <c r="E101" s="91">
        <v>0.28125</v>
      </c>
      <c r="F101" s="79" t="s">
        <v>6</v>
      </c>
      <c r="G101" s="79" t="str">
        <f>'Count Summary'!$G$19</f>
        <v xml:space="preserve"> 6:45 - 7:00</v>
      </c>
      <c r="H101" s="79" t="str">
        <f>'Count Summary'!B42</f>
        <v>1_23</v>
      </c>
      <c r="I101" s="81" t="str">
        <f>'Count Summary'!C42</f>
        <v>George St Crossing</v>
      </c>
      <c r="J101" s="82">
        <f>'Count Summary'!G42</f>
        <v>0</v>
      </c>
    </row>
    <row r="102" spans="1:10" x14ac:dyDescent="0.2">
      <c r="A102" s="78">
        <v>99</v>
      </c>
      <c r="B102" s="79">
        <f>'Count Summary'!$C$6</f>
        <v>1</v>
      </c>
      <c r="C102" s="79" t="str">
        <f>'Count Summary'!$C$7</f>
        <v>Broadway / Lee St / Quay St / George St / Pitt St</v>
      </c>
      <c r="D102" s="80">
        <f>'Count Summary'!$C$8</f>
        <v>40267</v>
      </c>
      <c r="E102" s="91">
        <v>0.28125</v>
      </c>
      <c r="F102" s="79" t="s">
        <v>6</v>
      </c>
      <c r="G102" s="79" t="str">
        <f>'Count Summary'!$G$19</f>
        <v xml:space="preserve"> 6:45 - 7:00</v>
      </c>
      <c r="H102" s="79" t="str">
        <f>'Count Summary'!B43</f>
        <v>1_24</v>
      </c>
      <c r="I102" s="81" t="str">
        <f>'Count Summary'!C43</f>
        <v>Quay St Crossing</v>
      </c>
      <c r="J102" s="82">
        <f>'Count Summary'!G43</f>
        <v>0</v>
      </c>
    </row>
    <row r="103" spans="1:10" x14ac:dyDescent="0.2">
      <c r="A103" s="78">
        <v>100</v>
      </c>
      <c r="B103" s="79">
        <f>'Count Summary'!$C$6</f>
        <v>1</v>
      </c>
      <c r="C103" s="79" t="str">
        <f>'Count Summary'!$C$7</f>
        <v>Broadway / Lee St / Quay St / George St / Pitt St</v>
      </c>
      <c r="D103" s="80">
        <f>'Count Summary'!$C$8</f>
        <v>40267</v>
      </c>
      <c r="E103" s="91">
        <v>0.28125</v>
      </c>
      <c r="F103" s="79" t="s">
        <v>6</v>
      </c>
      <c r="G103" s="79" t="str">
        <f>'Count Summary'!$G$19</f>
        <v xml:space="preserve"> 6:45 - 7:00</v>
      </c>
      <c r="H103" s="79" t="str">
        <f>'Count Summary'!B44</f>
        <v>1_25</v>
      </c>
      <c r="I103" s="81" t="str">
        <f>'Count Summary'!C44</f>
        <v>Broadway St Crossing</v>
      </c>
      <c r="J103" s="82">
        <f>'Count Summary'!G44</f>
        <v>0</v>
      </c>
    </row>
    <row r="104" spans="1:10" x14ac:dyDescent="0.2">
      <c r="A104" s="78">
        <v>101</v>
      </c>
      <c r="B104" s="79">
        <f>'Count Summary'!$C$6</f>
        <v>1</v>
      </c>
      <c r="C104" s="79" t="str">
        <f>'Count Summary'!$C$7</f>
        <v>Broadway / Lee St / Quay St / George St / Pitt St</v>
      </c>
      <c r="D104" s="80">
        <f>'Count Summary'!$C$8</f>
        <v>40267</v>
      </c>
      <c r="E104" s="91">
        <v>0.29166666666666669</v>
      </c>
      <c r="F104" s="79" t="s">
        <v>6</v>
      </c>
      <c r="G104" s="79" t="str">
        <f>'Count Summary'!$H$19</f>
        <v xml:space="preserve"> 7:00 - 7:15</v>
      </c>
      <c r="H104" s="79" t="str">
        <f>'Count Summary'!B20</f>
        <v>1_01</v>
      </c>
      <c r="I104" s="81" t="str">
        <f>'Count Summary'!C20</f>
        <v>Lee St LT</v>
      </c>
      <c r="J104" s="82">
        <f>'Count Summary'!H20</f>
        <v>0</v>
      </c>
    </row>
    <row r="105" spans="1:10" x14ac:dyDescent="0.2">
      <c r="A105" s="78">
        <v>102</v>
      </c>
      <c r="B105" s="79">
        <f>'Count Summary'!$C$6</f>
        <v>1</v>
      </c>
      <c r="C105" s="79" t="str">
        <f>'Count Summary'!$C$7</f>
        <v>Broadway / Lee St / Quay St / George St / Pitt St</v>
      </c>
      <c r="D105" s="80">
        <f>'Count Summary'!$C$8</f>
        <v>40267</v>
      </c>
      <c r="E105" s="91">
        <v>0.29166666666666669</v>
      </c>
      <c r="F105" s="79" t="s">
        <v>6</v>
      </c>
      <c r="G105" s="79" t="str">
        <f>'Count Summary'!$H$19</f>
        <v xml:space="preserve"> 7:00 - 7:15</v>
      </c>
      <c r="H105" s="79" t="str">
        <f>'Count Summary'!B21</f>
        <v>1_02</v>
      </c>
      <c r="I105" s="81" t="str">
        <f>'Count Summary'!C21</f>
        <v>Lee St SLT</v>
      </c>
      <c r="J105" s="82">
        <f>'Count Summary'!H21</f>
        <v>0</v>
      </c>
    </row>
    <row r="106" spans="1:10" x14ac:dyDescent="0.2">
      <c r="A106" s="78">
        <v>103</v>
      </c>
      <c r="B106" s="79">
        <f>'Count Summary'!$C$6</f>
        <v>1</v>
      </c>
      <c r="C106" s="79" t="str">
        <f>'Count Summary'!$C$7</f>
        <v>Broadway / Lee St / Quay St / George St / Pitt St</v>
      </c>
      <c r="D106" s="80">
        <f>'Count Summary'!$C$8</f>
        <v>40267</v>
      </c>
      <c r="E106" s="91">
        <v>0.29166666666666669</v>
      </c>
      <c r="F106" s="79" t="s">
        <v>6</v>
      </c>
      <c r="G106" s="79" t="str">
        <f>'Count Summary'!$H$19</f>
        <v xml:space="preserve"> 7:00 - 7:15</v>
      </c>
      <c r="H106" s="79" t="str">
        <f>'Count Summary'!B22</f>
        <v>1_03</v>
      </c>
      <c r="I106" s="81" t="str">
        <f>'Count Summary'!C22</f>
        <v>Lee St SRT</v>
      </c>
      <c r="J106" s="82">
        <f>'Count Summary'!H22</f>
        <v>1</v>
      </c>
    </row>
    <row r="107" spans="1:10" x14ac:dyDescent="0.2">
      <c r="A107" s="78">
        <v>104</v>
      </c>
      <c r="B107" s="79">
        <f>'Count Summary'!$C$6</f>
        <v>1</v>
      </c>
      <c r="C107" s="79" t="str">
        <f>'Count Summary'!$C$7</f>
        <v>Broadway / Lee St / Quay St / George St / Pitt St</v>
      </c>
      <c r="D107" s="80">
        <f>'Count Summary'!$C$8</f>
        <v>40267</v>
      </c>
      <c r="E107" s="91">
        <v>0.29166666666666669</v>
      </c>
      <c r="F107" s="79" t="s">
        <v>6</v>
      </c>
      <c r="G107" s="79" t="str">
        <f>'Count Summary'!$H$19</f>
        <v xml:space="preserve"> 7:00 - 7:15</v>
      </c>
      <c r="H107" s="79" t="str">
        <f>'Count Summary'!B23</f>
        <v>1_04</v>
      </c>
      <c r="I107" s="81" t="str">
        <f>'Count Summary'!C23</f>
        <v>Lee St RT</v>
      </c>
      <c r="J107" s="82">
        <f>'Count Summary'!H23</f>
        <v>3</v>
      </c>
    </row>
    <row r="108" spans="1:10" x14ac:dyDescent="0.2">
      <c r="A108" s="78">
        <v>105</v>
      </c>
      <c r="B108" s="79">
        <f>'Count Summary'!$C$6</f>
        <v>1</v>
      </c>
      <c r="C108" s="79" t="str">
        <f>'Count Summary'!$C$7</f>
        <v>Broadway / Lee St / Quay St / George St / Pitt St</v>
      </c>
      <c r="D108" s="80">
        <f>'Count Summary'!$C$8</f>
        <v>40267</v>
      </c>
      <c r="E108" s="91">
        <v>0.29166666666666669</v>
      </c>
      <c r="F108" s="79" t="s">
        <v>6</v>
      </c>
      <c r="G108" s="79" t="str">
        <f>'Count Summary'!$H$19</f>
        <v xml:space="preserve"> 7:00 - 7:15</v>
      </c>
      <c r="H108" s="79" t="str">
        <f>'Count Summary'!B24</f>
        <v>1_05</v>
      </c>
      <c r="I108" s="81" t="str">
        <f>'Count Summary'!C24</f>
        <v>Pitt St LT</v>
      </c>
      <c r="J108" s="82">
        <f>'Count Summary'!H24</f>
        <v>1</v>
      </c>
    </row>
    <row r="109" spans="1:10" x14ac:dyDescent="0.2">
      <c r="A109" s="78">
        <v>106</v>
      </c>
      <c r="B109" s="79">
        <f>'Count Summary'!$C$6</f>
        <v>1</v>
      </c>
      <c r="C109" s="79" t="str">
        <f>'Count Summary'!$C$7</f>
        <v>Broadway / Lee St / Quay St / George St / Pitt St</v>
      </c>
      <c r="D109" s="80">
        <f>'Count Summary'!$C$8</f>
        <v>40267</v>
      </c>
      <c r="E109" s="91">
        <v>0.29166666666666669</v>
      </c>
      <c r="F109" s="79" t="s">
        <v>6</v>
      </c>
      <c r="G109" s="79" t="str">
        <f>'Count Summary'!$H$19</f>
        <v xml:space="preserve"> 7:00 - 7:15</v>
      </c>
      <c r="H109" s="79" t="str">
        <f>'Count Summary'!B25</f>
        <v>1_06</v>
      </c>
      <c r="I109" s="81" t="str">
        <f>'Count Summary'!C25</f>
        <v>Pitt St SLT</v>
      </c>
      <c r="J109" s="82">
        <f>'Count Summary'!H25</f>
        <v>1</v>
      </c>
    </row>
    <row r="110" spans="1:10" x14ac:dyDescent="0.2">
      <c r="A110" s="78">
        <v>107</v>
      </c>
      <c r="B110" s="79">
        <f>'Count Summary'!$C$6</f>
        <v>1</v>
      </c>
      <c r="C110" s="79" t="str">
        <f>'Count Summary'!$C$7</f>
        <v>Broadway / Lee St / Quay St / George St / Pitt St</v>
      </c>
      <c r="D110" s="80">
        <f>'Count Summary'!$C$8</f>
        <v>40267</v>
      </c>
      <c r="E110" s="91">
        <v>0.29166666666666669</v>
      </c>
      <c r="F110" s="79" t="s">
        <v>6</v>
      </c>
      <c r="G110" s="79" t="str">
        <f>'Count Summary'!$H$19</f>
        <v xml:space="preserve"> 7:00 - 7:15</v>
      </c>
      <c r="H110" s="79" t="str">
        <f>'Count Summary'!B26</f>
        <v>1_07</v>
      </c>
      <c r="I110" s="81" t="str">
        <f>'Count Summary'!C26</f>
        <v>Pitt St SRT</v>
      </c>
      <c r="J110" s="82">
        <f>'Count Summary'!H26</f>
        <v>0</v>
      </c>
    </row>
    <row r="111" spans="1:10" x14ac:dyDescent="0.2">
      <c r="A111" s="78">
        <v>108</v>
      </c>
      <c r="B111" s="79">
        <f>'Count Summary'!$C$6</f>
        <v>1</v>
      </c>
      <c r="C111" s="79" t="str">
        <f>'Count Summary'!$C$7</f>
        <v>Broadway / Lee St / Quay St / George St / Pitt St</v>
      </c>
      <c r="D111" s="80">
        <f>'Count Summary'!$C$8</f>
        <v>40267</v>
      </c>
      <c r="E111" s="91">
        <v>0.29166666666666669</v>
      </c>
      <c r="F111" s="79" t="s">
        <v>6</v>
      </c>
      <c r="G111" s="79" t="str">
        <f>'Count Summary'!$H$19</f>
        <v xml:space="preserve"> 7:00 - 7:15</v>
      </c>
      <c r="H111" s="79" t="str">
        <f>'Count Summary'!B27</f>
        <v>1_08</v>
      </c>
      <c r="I111" s="81" t="str">
        <f>'Count Summary'!C27</f>
        <v>Pitt St RT</v>
      </c>
      <c r="J111" s="82">
        <f>'Count Summary'!H27</f>
        <v>0</v>
      </c>
    </row>
    <row r="112" spans="1:10" x14ac:dyDescent="0.2">
      <c r="A112" s="78">
        <v>109</v>
      </c>
      <c r="B112" s="79">
        <f>'Count Summary'!$C$6</f>
        <v>1</v>
      </c>
      <c r="C112" s="79" t="str">
        <f>'Count Summary'!$C$7</f>
        <v>Broadway / Lee St / Quay St / George St / Pitt St</v>
      </c>
      <c r="D112" s="80">
        <f>'Count Summary'!$C$8</f>
        <v>40267</v>
      </c>
      <c r="E112" s="91">
        <v>0.29166666666666669</v>
      </c>
      <c r="F112" s="79" t="s">
        <v>6</v>
      </c>
      <c r="G112" s="79" t="str">
        <f>'Count Summary'!$H$19</f>
        <v xml:space="preserve"> 7:00 - 7:15</v>
      </c>
      <c r="H112" s="79" t="str">
        <f>'Count Summary'!B28</f>
        <v>1_09</v>
      </c>
      <c r="I112" s="81" t="str">
        <f>'Count Summary'!C28</f>
        <v>George St LT</v>
      </c>
      <c r="J112" s="82">
        <f>'Count Summary'!H28</f>
        <v>0</v>
      </c>
    </row>
    <row r="113" spans="1:10" x14ac:dyDescent="0.2">
      <c r="A113" s="78">
        <v>110</v>
      </c>
      <c r="B113" s="79">
        <f>'Count Summary'!$C$6</f>
        <v>1</v>
      </c>
      <c r="C113" s="79" t="str">
        <f>'Count Summary'!$C$7</f>
        <v>Broadway / Lee St / Quay St / George St / Pitt St</v>
      </c>
      <c r="D113" s="80">
        <f>'Count Summary'!$C$8</f>
        <v>40267</v>
      </c>
      <c r="E113" s="91">
        <v>0.29166666666666669</v>
      </c>
      <c r="F113" s="79" t="s">
        <v>6</v>
      </c>
      <c r="G113" s="79" t="str">
        <f>'Count Summary'!$H$19</f>
        <v xml:space="preserve"> 7:00 - 7:15</v>
      </c>
      <c r="H113" s="79" t="str">
        <f>'Count Summary'!B29</f>
        <v>1_10</v>
      </c>
      <c r="I113" s="81" t="str">
        <f>'Count Summary'!C29</f>
        <v>George St SLT</v>
      </c>
      <c r="J113" s="82">
        <f>'Count Summary'!H29</f>
        <v>0</v>
      </c>
    </row>
    <row r="114" spans="1:10" x14ac:dyDescent="0.2">
      <c r="A114" s="78">
        <v>111</v>
      </c>
      <c r="B114" s="79">
        <f>'Count Summary'!$C$6</f>
        <v>1</v>
      </c>
      <c r="C114" s="79" t="str">
        <f>'Count Summary'!$C$7</f>
        <v>Broadway / Lee St / Quay St / George St / Pitt St</v>
      </c>
      <c r="D114" s="80">
        <f>'Count Summary'!$C$8</f>
        <v>40267</v>
      </c>
      <c r="E114" s="91">
        <v>0.29166666666666669</v>
      </c>
      <c r="F114" s="79" t="s">
        <v>6</v>
      </c>
      <c r="G114" s="79" t="str">
        <f>'Count Summary'!$H$19</f>
        <v xml:space="preserve"> 7:00 - 7:15</v>
      </c>
      <c r="H114" s="79" t="str">
        <f>'Count Summary'!B30</f>
        <v>1_11</v>
      </c>
      <c r="I114" s="81" t="str">
        <f>'Count Summary'!C30</f>
        <v>George St SRT</v>
      </c>
      <c r="J114" s="82">
        <f>'Count Summary'!H30</f>
        <v>0</v>
      </c>
    </row>
    <row r="115" spans="1:10" x14ac:dyDescent="0.2">
      <c r="A115" s="78">
        <v>112</v>
      </c>
      <c r="B115" s="79">
        <f>'Count Summary'!$C$6</f>
        <v>1</v>
      </c>
      <c r="C115" s="79" t="str">
        <f>'Count Summary'!$C$7</f>
        <v>Broadway / Lee St / Quay St / George St / Pitt St</v>
      </c>
      <c r="D115" s="80">
        <f>'Count Summary'!$C$8</f>
        <v>40267</v>
      </c>
      <c r="E115" s="91">
        <v>0.29166666666666669</v>
      </c>
      <c r="F115" s="79" t="s">
        <v>6</v>
      </c>
      <c r="G115" s="79" t="str">
        <f>'Count Summary'!$H$19</f>
        <v xml:space="preserve"> 7:00 - 7:15</v>
      </c>
      <c r="H115" s="79" t="str">
        <f>'Count Summary'!B31</f>
        <v>1_12</v>
      </c>
      <c r="I115" s="81" t="str">
        <f>'Count Summary'!C31</f>
        <v>George St RT</v>
      </c>
      <c r="J115" s="82">
        <f>'Count Summary'!H31</f>
        <v>0</v>
      </c>
    </row>
    <row r="116" spans="1:10" x14ac:dyDescent="0.2">
      <c r="A116" s="78">
        <v>113</v>
      </c>
      <c r="B116" s="79">
        <f>'Count Summary'!$C$6</f>
        <v>1</v>
      </c>
      <c r="C116" s="79" t="str">
        <f>'Count Summary'!$C$7</f>
        <v>Broadway / Lee St / Quay St / George St / Pitt St</v>
      </c>
      <c r="D116" s="80">
        <f>'Count Summary'!$C$8</f>
        <v>40267</v>
      </c>
      <c r="E116" s="91">
        <v>0.29166666666666669</v>
      </c>
      <c r="F116" s="79" t="s">
        <v>6</v>
      </c>
      <c r="G116" s="79" t="str">
        <f>'Count Summary'!$H$19</f>
        <v xml:space="preserve"> 7:00 - 7:15</v>
      </c>
      <c r="H116" s="79" t="str">
        <f>'Count Summary'!B32</f>
        <v>1_13</v>
      </c>
      <c r="I116" s="81" t="str">
        <f>'Count Summary'!C32</f>
        <v>Quay St LT</v>
      </c>
      <c r="J116" s="82">
        <f>'Count Summary'!H32</f>
        <v>0</v>
      </c>
    </row>
    <row r="117" spans="1:10" x14ac:dyDescent="0.2">
      <c r="A117" s="78">
        <v>114</v>
      </c>
      <c r="B117" s="79">
        <f>'Count Summary'!$C$6</f>
        <v>1</v>
      </c>
      <c r="C117" s="79" t="str">
        <f>'Count Summary'!$C$7</f>
        <v>Broadway / Lee St / Quay St / George St / Pitt St</v>
      </c>
      <c r="D117" s="80">
        <f>'Count Summary'!$C$8</f>
        <v>40267</v>
      </c>
      <c r="E117" s="91">
        <v>0.29166666666666669</v>
      </c>
      <c r="F117" s="79" t="s">
        <v>6</v>
      </c>
      <c r="G117" s="79" t="str">
        <f>'Count Summary'!$H$19</f>
        <v xml:space="preserve"> 7:00 - 7:15</v>
      </c>
      <c r="H117" s="79" t="str">
        <f>'Count Summary'!B33</f>
        <v>1_14</v>
      </c>
      <c r="I117" s="81" t="str">
        <f>'Count Summary'!C33</f>
        <v>Quay St SLT</v>
      </c>
      <c r="J117" s="82">
        <f>'Count Summary'!H33</f>
        <v>0</v>
      </c>
    </row>
    <row r="118" spans="1:10" x14ac:dyDescent="0.2">
      <c r="A118" s="78">
        <v>115</v>
      </c>
      <c r="B118" s="79">
        <f>'Count Summary'!$C$6</f>
        <v>1</v>
      </c>
      <c r="C118" s="79" t="str">
        <f>'Count Summary'!$C$7</f>
        <v>Broadway / Lee St / Quay St / George St / Pitt St</v>
      </c>
      <c r="D118" s="80">
        <f>'Count Summary'!$C$8</f>
        <v>40267</v>
      </c>
      <c r="E118" s="91">
        <v>0.29166666666666669</v>
      </c>
      <c r="F118" s="79" t="s">
        <v>6</v>
      </c>
      <c r="G118" s="79" t="str">
        <f>'Count Summary'!$H$19</f>
        <v xml:space="preserve"> 7:00 - 7:15</v>
      </c>
      <c r="H118" s="79" t="str">
        <f>'Count Summary'!B34</f>
        <v>1_15</v>
      </c>
      <c r="I118" s="81" t="str">
        <f>'Count Summary'!C34</f>
        <v>Quay St SRT</v>
      </c>
      <c r="J118" s="82">
        <f>'Count Summary'!H34</f>
        <v>0</v>
      </c>
    </row>
    <row r="119" spans="1:10" x14ac:dyDescent="0.2">
      <c r="A119" s="78">
        <v>116</v>
      </c>
      <c r="B119" s="79">
        <f>'Count Summary'!$C$6</f>
        <v>1</v>
      </c>
      <c r="C119" s="79" t="str">
        <f>'Count Summary'!$C$7</f>
        <v>Broadway / Lee St / Quay St / George St / Pitt St</v>
      </c>
      <c r="D119" s="80">
        <f>'Count Summary'!$C$8</f>
        <v>40267</v>
      </c>
      <c r="E119" s="91">
        <v>0.29166666666666669</v>
      </c>
      <c r="F119" s="79" t="s">
        <v>6</v>
      </c>
      <c r="G119" s="79" t="str">
        <f>'Count Summary'!$H$19</f>
        <v xml:space="preserve"> 7:00 - 7:15</v>
      </c>
      <c r="H119" s="79" t="str">
        <f>'Count Summary'!B35</f>
        <v>1_16</v>
      </c>
      <c r="I119" s="81" t="str">
        <f>'Count Summary'!C35</f>
        <v>Quay St RT</v>
      </c>
      <c r="J119" s="82">
        <f>'Count Summary'!H35</f>
        <v>0</v>
      </c>
    </row>
    <row r="120" spans="1:10" x14ac:dyDescent="0.2">
      <c r="A120" s="78">
        <v>117</v>
      </c>
      <c r="B120" s="79">
        <f>'Count Summary'!$C$6</f>
        <v>1</v>
      </c>
      <c r="C120" s="79" t="str">
        <f>'Count Summary'!$C$7</f>
        <v>Broadway / Lee St / Quay St / George St / Pitt St</v>
      </c>
      <c r="D120" s="80">
        <f>'Count Summary'!$C$8</f>
        <v>40267</v>
      </c>
      <c r="E120" s="91">
        <v>0.29166666666666669</v>
      </c>
      <c r="F120" s="79" t="s">
        <v>6</v>
      </c>
      <c r="G120" s="79" t="str">
        <f>'Count Summary'!$H$19</f>
        <v xml:space="preserve"> 7:00 - 7:15</v>
      </c>
      <c r="H120" s="79" t="str">
        <f>'Count Summary'!B36</f>
        <v>1_17</v>
      </c>
      <c r="I120" s="81" t="str">
        <f>'Count Summary'!C36</f>
        <v>Broadway St LT</v>
      </c>
      <c r="J120" s="82">
        <f>'Count Summary'!H36</f>
        <v>0</v>
      </c>
    </row>
    <row r="121" spans="1:10" x14ac:dyDescent="0.2">
      <c r="A121" s="78">
        <v>118</v>
      </c>
      <c r="B121" s="79">
        <f>'Count Summary'!$C$6</f>
        <v>1</v>
      </c>
      <c r="C121" s="79" t="str">
        <f>'Count Summary'!$C$7</f>
        <v>Broadway / Lee St / Quay St / George St / Pitt St</v>
      </c>
      <c r="D121" s="80">
        <f>'Count Summary'!$C$8</f>
        <v>40267</v>
      </c>
      <c r="E121" s="91">
        <v>0.29166666666666669</v>
      </c>
      <c r="F121" s="79" t="s">
        <v>6</v>
      </c>
      <c r="G121" s="79" t="str">
        <f>'Count Summary'!$H$19</f>
        <v xml:space="preserve"> 7:00 - 7:15</v>
      </c>
      <c r="H121" s="79" t="str">
        <f>'Count Summary'!B37</f>
        <v>1_18</v>
      </c>
      <c r="I121" s="81" t="str">
        <f>'Count Summary'!C37</f>
        <v>Broadway St SLT</v>
      </c>
      <c r="J121" s="82">
        <f>'Count Summary'!H37</f>
        <v>0</v>
      </c>
    </row>
    <row r="122" spans="1:10" x14ac:dyDescent="0.2">
      <c r="A122" s="78">
        <v>119</v>
      </c>
      <c r="B122" s="79">
        <f>'Count Summary'!$C$6</f>
        <v>1</v>
      </c>
      <c r="C122" s="79" t="str">
        <f>'Count Summary'!$C$7</f>
        <v>Broadway / Lee St / Quay St / George St / Pitt St</v>
      </c>
      <c r="D122" s="80">
        <f>'Count Summary'!$C$8</f>
        <v>40267</v>
      </c>
      <c r="E122" s="91">
        <v>0.29166666666666669</v>
      </c>
      <c r="F122" s="79" t="s">
        <v>6</v>
      </c>
      <c r="G122" s="79" t="str">
        <f>'Count Summary'!$H$19</f>
        <v xml:space="preserve"> 7:00 - 7:15</v>
      </c>
      <c r="H122" s="79" t="str">
        <f>'Count Summary'!B38</f>
        <v>1_19</v>
      </c>
      <c r="I122" s="81" t="str">
        <f>'Count Summary'!C38</f>
        <v>Broadway St SRT</v>
      </c>
      <c r="J122" s="82">
        <f>'Count Summary'!H38</f>
        <v>0</v>
      </c>
    </row>
    <row r="123" spans="1:10" x14ac:dyDescent="0.2">
      <c r="A123" s="78">
        <v>120</v>
      </c>
      <c r="B123" s="79">
        <f>'Count Summary'!$C$6</f>
        <v>1</v>
      </c>
      <c r="C123" s="79" t="str">
        <f>'Count Summary'!$C$7</f>
        <v>Broadway / Lee St / Quay St / George St / Pitt St</v>
      </c>
      <c r="D123" s="80">
        <f>'Count Summary'!$C$8</f>
        <v>40267</v>
      </c>
      <c r="E123" s="91">
        <v>0.29166666666666669</v>
      </c>
      <c r="F123" s="79" t="s">
        <v>6</v>
      </c>
      <c r="G123" s="79" t="str">
        <f>'Count Summary'!$H$19</f>
        <v xml:space="preserve"> 7:00 - 7:15</v>
      </c>
      <c r="H123" s="79" t="str">
        <f>'Count Summary'!B39</f>
        <v>1_20</v>
      </c>
      <c r="I123" s="81" t="str">
        <f>'Count Summary'!C39</f>
        <v>Broadway St RT</v>
      </c>
      <c r="J123" s="82">
        <f>'Count Summary'!H39</f>
        <v>0</v>
      </c>
    </row>
    <row r="124" spans="1:10" x14ac:dyDescent="0.2">
      <c r="A124" s="78">
        <v>121</v>
      </c>
      <c r="B124" s="79">
        <f>'Count Summary'!$C$6</f>
        <v>1</v>
      </c>
      <c r="C124" s="79" t="str">
        <f>'Count Summary'!$C$7</f>
        <v>Broadway / Lee St / Quay St / George St / Pitt St</v>
      </c>
      <c r="D124" s="80">
        <f>'Count Summary'!$C$8</f>
        <v>40267</v>
      </c>
      <c r="E124" s="91">
        <v>0.29166666666666669</v>
      </c>
      <c r="F124" s="79" t="s">
        <v>6</v>
      </c>
      <c r="G124" s="79" t="str">
        <f>'Count Summary'!$H$19</f>
        <v xml:space="preserve"> 7:00 - 7:15</v>
      </c>
      <c r="H124" s="79" t="str">
        <f>'Count Summary'!B40</f>
        <v>1_21</v>
      </c>
      <c r="I124" s="81" t="str">
        <f>'Count Summary'!C40</f>
        <v>Lee St Crossing</v>
      </c>
      <c r="J124" s="82">
        <f>'Count Summary'!H40</f>
        <v>0</v>
      </c>
    </row>
    <row r="125" spans="1:10" x14ac:dyDescent="0.2">
      <c r="A125" s="78">
        <v>122</v>
      </c>
      <c r="B125" s="79">
        <f>'Count Summary'!$C$6</f>
        <v>1</v>
      </c>
      <c r="C125" s="79" t="str">
        <f>'Count Summary'!$C$7</f>
        <v>Broadway / Lee St / Quay St / George St / Pitt St</v>
      </c>
      <c r="D125" s="80">
        <f>'Count Summary'!$C$8</f>
        <v>40267</v>
      </c>
      <c r="E125" s="91">
        <v>0.29166666666666669</v>
      </c>
      <c r="F125" s="79" t="s">
        <v>6</v>
      </c>
      <c r="G125" s="79" t="str">
        <f>'Count Summary'!$H$19</f>
        <v xml:space="preserve"> 7:00 - 7:15</v>
      </c>
      <c r="H125" s="79" t="str">
        <f>'Count Summary'!B41</f>
        <v>1_22</v>
      </c>
      <c r="I125" s="81" t="str">
        <f>'Count Summary'!C41</f>
        <v>Pitt St Crossing</v>
      </c>
      <c r="J125" s="82">
        <f>'Count Summary'!H41</f>
        <v>0</v>
      </c>
    </row>
    <row r="126" spans="1:10" x14ac:dyDescent="0.2">
      <c r="A126" s="78">
        <v>123</v>
      </c>
      <c r="B126" s="79">
        <f>'Count Summary'!$C$6</f>
        <v>1</v>
      </c>
      <c r="C126" s="79" t="str">
        <f>'Count Summary'!$C$7</f>
        <v>Broadway / Lee St / Quay St / George St / Pitt St</v>
      </c>
      <c r="D126" s="80">
        <f>'Count Summary'!$C$8</f>
        <v>40267</v>
      </c>
      <c r="E126" s="91">
        <v>0.29166666666666669</v>
      </c>
      <c r="F126" s="79" t="s">
        <v>6</v>
      </c>
      <c r="G126" s="79" t="str">
        <f>'Count Summary'!$H$19</f>
        <v xml:space="preserve"> 7:00 - 7:15</v>
      </c>
      <c r="H126" s="79" t="str">
        <f>'Count Summary'!B42</f>
        <v>1_23</v>
      </c>
      <c r="I126" s="81" t="str">
        <f>'Count Summary'!C42</f>
        <v>George St Crossing</v>
      </c>
      <c r="J126" s="82">
        <f>'Count Summary'!H42</f>
        <v>0</v>
      </c>
    </row>
    <row r="127" spans="1:10" x14ac:dyDescent="0.2">
      <c r="A127" s="78">
        <v>124</v>
      </c>
      <c r="B127" s="79">
        <f>'Count Summary'!$C$6</f>
        <v>1</v>
      </c>
      <c r="C127" s="79" t="str">
        <f>'Count Summary'!$C$7</f>
        <v>Broadway / Lee St / Quay St / George St / Pitt St</v>
      </c>
      <c r="D127" s="80">
        <f>'Count Summary'!$C$8</f>
        <v>40267</v>
      </c>
      <c r="E127" s="91">
        <v>0.29166666666666669</v>
      </c>
      <c r="F127" s="79" t="s">
        <v>6</v>
      </c>
      <c r="G127" s="79" t="str">
        <f>'Count Summary'!$H$19</f>
        <v xml:space="preserve"> 7:00 - 7:15</v>
      </c>
      <c r="H127" s="79" t="str">
        <f>'Count Summary'!B43</f>
        <v>1_24</v>
      </c>
      <c r="I127" s="81" t="str">
        <f>'Count Summary'!C43</f>
        <v>Quay St Crossing</v>
      </c>
      <c r="J127" s="82">
        <f>'Count Summary'!H43</f>
        <v>0</v>
      </c>
    </row>
    <row r="128" spans="1:10" x14ac:dyDescent="0.2">
      <c r="A128" s="78">
        <v>125</v>
      </c>
      <c r="B128" s="79">
        <f>'Count Summary'!$C$6</f>
        <v>1</v>
      </c>
      <c r="C128" s="79" t="str">
        <f>'Count Summary'!$C$7</f>
        <v>Broadway / Lee St / Quay St / George St / Pitt St</v>
      </c>
      <c r="D128" s="80">
        <f>'Count Summary'!$C$8</f>
        <v>40267</v>
      </c>
      <c r="E128" s="91">
        <v>0.29166666666666669</v>
      </c>
      <c r="F128" s="79" t="s">
        <v>6</v>
      </c>
      <c r="G128" s="79" t="str">
        <f>'Count Summary'!$H$19</f>
        <v xml:space="preserve"> 7:00 - 7:15</v>
      </c>
      <c r="H128" s="79" t="str">
        <f>'Count Summary'!B44</f>
        <v>1_25</v>
      </c>
      <c r="I128" s="81" t="str">
        <f>'Count Summary'!C44</f>
        <v>Broadway St Crossing</v>
      </c>
      <c r="J128" s="82">
        <f>'Count Summary'!H44</f>
        <v>0</v>
      </c>
    </row>
    <row r="129" spans="1:10" x14ac:dyDescent="0.2">
      <c r="A129" s="78">
        <v>126</v>
      </c>
      <c r="B129" s="79">
        <f>'Count Summary'!$C$6</f>
        <v>1</v>
      </c>
      <c r="C129" s="79" t="str">
        <f>'Count Summary'!$C$7</f>
        <v>Broadway / Lee St / Quay St / George St / Pitt St</v>
      </c>
      <c r="D129" s="80">
        <f>'Count Summary'!$C$8</f>
        <v>40267</v>
      </c>
      <c r="E129" s="91">
        <v>0.30208333333333331</v>
      </c>
      <c r="F129" s="79" t="s">
        <v>6</v>
      </c>
      <c r="G129" s="79" t="str">
        <f>'Count Summary'!$I$19</f>
        <v xml:space="preserve"> 7:15 - 7:30</v>
      </c>
      <c r="H129" s="79" t="str">
        <f>'Count Summary'!B20</f>
        <v>1_01</v>
      </c>
      <c r="I129" s="81" t="str">
        <f>'Count Summary'!C20</f>
        <v>Lee St LT</v>
      </c>
      <c r="J129" s="82">
        <f>'Count Summary'!I20</f>
        <v>0</v>
      </c>
    </row>
    <row r="130" spans="1:10" x14ac:dyDescent="0.2">
      <c r="A130" s="78">
        <v>127</v>
      </c>
      <c r="B130" s="79">
        <f>'Count Summary'!$C$6</f>
        <v>1</v>
      </c>
      <c r="C130" s="79" t="str">
        <f>'Count Summary'!$C$7</f>
        <v>Broadway / Lee St / Quay St / George St / Pitt St</v>
      </c>
      <c r="D130" s="80">
        <f>'Count Summary'!$C$8</f>
        <v>40267</v>
      </c>
      <c r="E130" s="91">
        <v>0.30208333333333331</v>
      </c>
      <c r="F130" s="79" t="s">
        <v>6</v>
      </c>
      <c r="G130" s="79" t="str">
        <f>'Count Summary'!$I$19</f>
        <v xml:space="preserve"> 7:15 - 7:30</v>
      </c>
      <c r="H130" s="79" t="str">
        <f>'Count Summary'!B21</f>
        <v>1_02</v>
      </c>
      <c r="I130" s="81" t="str">
        <f>'Count Summary'!C21</f>
        <v>Lee St SLT</v>
      </c>
      <c r="J130" s="82">
        <f>'Count Summary'!I21</f>
        <v>0</v>
      </c>
    </row>
    <row r="131" spans="1:10" x14ac:dyDescent="0.2">
      <c r="A131" s="78">
        <v>128</v>
      </c>
      <c r="B131" s="79">
        <f>'Count Summary'!$C$6</f>
        <v>1</v>
      </c>
      <c r="C131" s="79" t="str">
        <f>'Count Summary'!$C$7</f>
        <v>Broadway / Lee St / Quay St / George St / Pitt St</v>
      </c>
      <c r="D131" s="80">
        <f>'Count Summary'!$C$8</f>
        <v>40267</v>
      </c>
      <c r="E131" s="91">
        <v>0.30208333333333331</v>
      </c>
      <c r="F131" s="79" t="s">
        <v>6</v>
      </c>
      <c r="G131" s="79" t="str">
        <f>'Count Summary'!$I$19</f>
        <v xml:space="preserve"> 7:15 - 7:30</v>
      </c>
      <c r="H131" s="79" t="str">
        <f>'Count Summary'!B22</f>
        <v>1_03</v>
      </c>
      <c r="I131" s="81" t="str">
        <f>'Count Summary'!C22</f>
        <v>Lee St SRT</v>
      </c>
      <c r="J131" s="82">
        <f>'Count Summary'!I22</f>
        <v>6</v>
      </c>
    </row>
    <row r="132" spans="1:10" x14ac:dyDescent="0.2">
      <c r="A132" s="78">
        <v>129</v>
      </c>
      <c r="B132" s="79">
        <f>'Count Summary'!$C$6</f>
        <v>1</v>
      </c>
      <c r="C132" s="79" t="str">
        <f>'Count Summary'!$C$7</f>
        <v>Broadway / Lee St / Quay St / George St / Pitt St</v>
      </c>
      <c r="D132" s="80">
        <f>'Count Summary'!$C$8</f>
        <v>40267</v>
      </c>
      <c r="E132" s="91">
        <v>0.30208333333333331</v>
      </c>
      <c r="F132" s="79" t="s">
        <v>6</v>
      </c>
      <c r="G132" s="79" t="str">
        <f>'Count Summary'!$I$19</f>
        <v xml:space="preserve"> 7:15 - 7:30</v>
      </c>
      <c r="H132" s="79" t="str">
        <f>'Count Summary'!B23</f>
        <v>1_04</v>
      </c>
      <c r="I132" s="81" t="str">
        <f>'Count Summary'!C23</f>
        <v>Lee St RT</v>
      </c>
      <c r="J132" s="82">
        <f>'Count Summary'!I23</f>
        <v>4</v>
      </c>
    </row>
    <row r="133" spans="1:10" x14ac:dyDescent="0.2">
      <c r="A133" s="78">
        <v>130</v>
      </c>
      <c r="B133" s="79">
        <f>'Count Summary'!$C$6</f>
        <v>1</v>
      </c>
      <c r="C133" s="79" t="str">
        <f>'Count Summary'!$C$7</f>
        <v>Broadway / Lee St / Quay St / George St / Pitt St</v>
      </c>
      <c r="D133" s="80">
        <f>'Count Summary'!$C$8</f>
        <v>40267</v>
      </c>
      <c r="E133" s="91">
        <v>0.30208333333333331</v>
      </c>
      <c r="F133" s="79" t="s">
        <v>6</v>
      </c>
      <c r="G133" s="79" t="str">
        <f>'Count Summary'!$I$19</f>
        <v xml:space="preserve"> 7:15 - 7:30</v>
      </c>
      <c r="H133" s="79" t="str">
        <f>'Count Summary'!B24</f>
        <v>1_05</v>
      </c>
      <c r="I133" s="81" t="str">
        <f>'Count Summary'!C24</f>
        <v>Pitt St LT</v>
      </c>
      <c r="J133" s="82">
        <f>'Count Summary'!I24</f>
        <v>0</v>
      </c>
    </row>
    <row r="134" spans="1:10" x14ac:dyDescent="0.2">
      <c r="A134" s="78">
        <v>131</v>
      </c>
      <c r="B134" s="79">
        <f>'Count Summary'!$C$6</f>
        <v>1</v>
      </c>
      <c r="C134" s="79" t="str">
        <f>'Count Summary'!$C$7</f>
        <v>Broadway / Lee St / Quay St / George St / Pitt St</v>
      </c>
      <c r="D134" s="80">
        <f>'Count Summary'!$C$8</f>
        <v>40267</v>
      </c>
      <c r="E134" s="91">
        <v>0.30208333333333331</v>
      </c>
      <c r="F134" s="79" t="s">
        <v>6</v>
      </c>
      <c r="G134" s="79" t="str">
        <f>'Count Summary'!$I$19</f>
        <v xml:space="preserve"> 7:15 - 7:30</v>
      </c>
      <c r="H134" s="79" t="str">
        <f>'Count Summary'!B25</f>
        <v>1_06</v>
      </c>
      <c r="I134" s="81" t="str">
        <f>'Count Summary'!C25</f>
        <v>Pitt St SLT</v>
      </c>
      <c r="J134" s="82">
        <f>'Count Summary'!I25</f>
        <v>1</v>
      </c>
    </row>
    <row r="135" spans="1:10" x14ac:dyDescent="0.2">
      <c r="A135" s="78">
        <v>132</v>
      </c>
      <c r="B135" s="79">
        <f>'Count Summary'!$C$6</f>
        <v>1</v>
      </c>
      <c r="C135" s="79" t="str">
        <f>'Count Summary'!$C$7</f>
        <v>Broadway / Lee St / Quay St / George St / Pitt St</v>
      </c>
      <c r="D135" s="80">
        <f>'Count Summary'!$C$8</f>
        <v>40267</v>
      </c>
      <c r="E135" s="91">
        <v>0.30208333333333331</v>
      </c>
      <c r="F135" s="79" t="s">
        <v>6</v>
      </c>
      <c r="G135" s="79" t="str">
        <f>'Count Summary'!$I$19</f>
        <v xml:space="preserve"> 7:15 - 7:30</v>
      </c>
      <c r="H135" s="79" t="str">
        <f>'Count Summary'!B26</f>
        <v>1_07</v>
      </c>
      <c r="I135" s="81" t="str">
        <f>'Count Summary'!C26</f>
        <v>Pitt St SRT</v>
      </c>
      <c r="J135" s="82">
        <f>'Count Summary'!I26</f>
        <v>0</v>
      </c>
    </row>
    <row r="136" spans="1:10" x14ac:dyDescent="0.2">
      <c r="A136" s="78">
        <v>133</v>
      </c>
      <c r="B136" s="79">
        <f>'Count Summary'!$C$6</f>
        <v>1</v>
      </c>
      <c r="C136" s="79" t="str">
        <f>'Count Summary'!$C$7</f>
        <v>Broadway / Lee St / Quay St / George St / Pitt St</v>
      </c>
      <c r="D136" s="80">
        <f>'Count Summary'!$C$8</f>
        <v>40267</v>
      </c>
      <c r="E136" s="91">
        <v>0.30208333333333331</v>
      </c>
      <c r="F136" s="79" t="s">
        <v>6</v>
      </c>
      <c r="G136" s="79" t="str">
        <f>'Count Summary'!$I$19</f>
        <v xml:space="preserve"> 7:15 - 7:30</v>
      </c>
      <c r="H136" s="79" t="str">
        <f>'Count Summary'!B27</f>
        <v>1_08</v>
      </c>
      <c r="I136" s="81" t="str">
        <f>'Count Summary'!C27</f>
        <v>Pitt St RT</v>
      </c>
      <c r="J136" s="82">
        <f>'Count Summary'!I27</f>
        <v>0</v>
      </c>
    </row>
    <row r="137" spans="1:10" x14ac:dyDescent="0.2">
      <c r="A137" s="78">
        <v>134</v>
      </c>
      <c r="B137" s="79">
        <f>'Count Summary'!$C$6</f>
        <v>1</v>
      </c>
      <c r="C137" s="79" t="str">
        <f>'Count Summary'!$C$7</f>
        <v>Broadway / Lee St / Quay St / George St / Pitt St</v>
      </c>
      <c r="D137" s="80">
        <f>'Count Summary'!$C$8</f>
        <v>40267</v>
      </c>
      <c r="E137" s="91">
        <v>0.30208333333333331</v>
      </c>
      <c r="F137" s="79" t="s">
        <v>6</v>
      </c>
      <c r="G137" s="79" t="str">
        <f>'Count Summary'!$I$19</f>
        <v xml:space="preserve"> 7:15 - 7:30</v>
      </c>
      <c r="H137" s="79" t="str">
        <f>'Count Summary'!B28</f>
        <v>1_09</v>
      </c>
      <c r="I137" s="81" t="str">
        <f>'Count Summary'!C28</f>
        <v>George St LT</v>
      </c>
      <c r="J137" s="82">
        <f>'Count Summary'!I28</f>
        <v>0</v>
      </c>
    </row>
    <row r="138" spans="1:10" x14ac:dyDescent="0.2">
      <c r="A138" s="78">
        <v>135</v>
      </c>
      <c r="B138" s="79">
        <f>'Count Summary'!$C$6</f>
        <v>1</v>
      </c>
      <c r="C138" s="79" t="str">
        <f>'Count Summary'!$C$7</f>
        <v>Broadway / Lee St / Quay St / George St / Pitt St</v>
      </c>
      <c r="D138" s="80">
        <f>'Count Summary'!$C$8</f>
        <v>40267</v>
      </c>
      <c r="E138" s="91">
        <v>0.30208333333333331</v>
      </c>
      <c r="F138" s="79" t="s">
        <v>6</v>
      </c>
      <c r="G138" s="79" t="str">
        <f>'Count Summary'!$I$19</f>
        <v xml:space="preserve"> 7:15 - 7:30</v>
      </c>
      <c r="H138" s="79" t="str">
        <f>'Count Summary'!B29</f>
        <v>1_10</v>
      </c>
      <c r="I138" s="81" t="str">
        <f>'Count Summary'!C29</f>
        <v>George St SLT</v>
      </c>
      <c r="J138" s="82">
        <f>'Count Summary'!I29</f>
        <v>1</v>
      </c>
    </row>
    <row r="139" spans="1:10" x14ac:dyDescent="0.2">
      <c r="A139" s="78">
        <v>136</v>
      </c>
      <c r="B139" s="79">
        <f>'Count Summary'!$C$6</f>
        <v>1</v>
      </c>
      <c r="C139" s="79" t="str">
        <f>'Count Summary'!$C$7</f>
        <v>Broadway / Lee St / Quay St / George St / Pitt St</v>
      </c>
      <c r="D139" s="80">
        <f>'Count Summary'!$C$8</f>
        <v>40267</v>
      </c>
      <c r="E139" s="91">
        <v>0.30208333333333331</v>
      </c>
      <c r="F139" s="79" t="s">
        <v>6</v>
      </c>
      <c r="G139" s="79" t="str">
        <f>'Count Summary'!$I$19</f>
        <v xml:space="preserve"> 7:15 - 7:30</v>
      </c>
      <c r="H139" s="79" t="str">
        <f>'Count Summary'!B30</f>
        <v>1_11</v>
      </c>
      <c r="I139" s="81" t="str">
        <f>'Count Summary'!C30</f>
        <v>George St SRT</v>
      </c>
      <c r="J139" s="82">
        <f>'Count Summary'!I30</f>
        <v>0</v>
      </c>
    </row>
    <row r="140" spans="1:10" x14ac:dyDescent="0.2">
      <c r="A140" s="78">
        <v>137</v>
      </c>
      <c r="B140" s="79">
        <f>'Count Summary'!$C$6</f>
        <v>1</v>
      </c>
      <c r="C140" s="79" t="str">
        <f>'Count Summary'!$C$7</f>
        <v>Broadway / Lee St / Quay St / George St / Pitt St</v>
      </c>
      <c r="D140" s="80">
        <f>'Count Summary'!$C$8</f>
        <v>40267</v>
      </c>
      <c r="E140" s="91">
        <v>0.30208333333333331</v>
      </c>
      <c r="F140" s="79" t="s">
        <v>6</v>
      </c>
      <c r="G140" s="79" t="str">
        <f>'Count Summary'!$I$19</f>
        <v xml:space="preserve"> 7:15 - 7:30</v>
      </c>
      <c r="H140" s="79" t="str">
        <f>'Count Summary'!B31</f>
        <v>1_12</v>
      </c>
      <c r="I140" s="81" t="str">
        <f>'Count Summary'!C31</f>
        <v>George St RT</v>
      </c>
      <c r="J140" s="82">
        <f>'Count Summary'!I31</f>
        <v>0</v>
      </c>
    </row>
    <row r="141" spans="1:10" x14ac:dyDescent="0.2">
      <c r="A141" s="78">
        <v>138</v>
      </c>
      <c r="B141" s="79">
        <f>'Count Summary'!$C$6</f>
        <v>1</v>
      </c>
      <c r="C141" s="79" t="str">
        <f>'Count Summary'!$C$7</f>
        <v>Broadway / Lee St / Quay St / George St / Pitt St</v>
      </c>
      <c r="D141" s="80">
        <f>'Count Summary'!$C$8</f>
        <v>40267</v>
      </c>
      <c r="E141" s="91">
        <v>0.30208333333333331</v>
      </c>
      <c r="F141" s="79" t="s">
        <v>6</v>
      </c>
      <c r="G141" s="79" t="str">
        <f>'Count Summary'!$I$19</f>
        <v xml:space="preserve"> 7:15 - 7:30</v>
      </c>
      <c r="H141" s="79" t="str">
        <f>'Count Summary'!B32</f>
        <v>1_13</v>
      </c>
      <c r="I141" s="81" t="str">
        <f>'Count Summary'!C32</f>
        <v>Quay St LT</v>
      </c>
      <c r="J141" s="82">
        <f>'Count Summary'!I32</f>
        <v>0</v>
      </c>
    </row>
    <row r="142" spans="1:10" x14ac:dyDescent="0.2">
      <c r="A142" s="78">
        <v>139</v>
      </c>
      <c r="B142" s="79">
        <f>'Count Summary'!$C$6</f>
        <v>1</v>
      </c>
      <c r="C142" s="79" t="str">
        <f>'Count Summary'!$C$7</f>
        <v>Broadway / Lee St / Quay St / George St / Pitt St</v>
      </c>
      <c r="D142" s="80">
        <f>'Count Summary'!$C$8</f>
        <v>40267</v>
      </c>
      <c r="E142" s="91">
        <v>0.30208333333333331</v>
      </c>
      <c r="F142" s="79" t="s">
        <v>6</v>
      </c>
      <c r="G142" s="79" t="str">
        <f>'Count Summary'!$I$19</f>
        <v xml:space="preserve"> 7:15 - 7:30</v>
      </c>
      <c r="H142" s="79" t="str">
        <f>'Count Summary'!B33</f>
        <v>1_14</v>
      </c>
      <c r="I142" s="81" t="str">
        <f>'Count Summary'!C33</f>
        <v>Quay St SLT</v>
      </c>
      <c r="J142" s="82">
        <f>'Count Summary'!I33</f>
        <v>0</v>
      </c>
    </row>
    <row r="143" spans="1:10" x14ac:dyDescent="0.2">
      <c r="A143" s="78">
        <v>140</v>
      </c>
      <c r="B143" s="79">
        <f>'Count Summary'!$C$6</f>
        <v>1</v>
      </c>
      <c r="C143" s="79" t="str">
        <f>'Count Summary'!$C$7</f>
        <v>Broadway / Lee St / Quay St / George St / Pitt St</v>
      </c>
      <c r="D143" s="80">
        <f>'Count Summary'!$C$8</f>
        <v>40267</v>
      </c>
      <c r="E143" s="91">
        <v>0.30208333333333331</v>
      </c>
      <c r="F143" s="79" t="s">
        <v>6</v>
      </c>
      <c r="G143" s="79" t="str">
        <f>'Count Summary'!$I$19</f>
        <v xml:space="preserve"> 7:15 - 7:30</v>
      </c>
      <c r="H143" s="79" t="str">
        <f>'Count Summary'!B34</f>
        <v>1_15</v>
      </c>
      <c r="I143" s="81" t="str">
        <f>'Count Summary'!C34</f>
        <v>Quay St SRT</v>
      </c>
      <c r="J143" s="82">
        <f>'Count Summary'!I34</f>
        <v>0</v>
      </c>
    </row>
    <row r="144" spans="1:10" x14ac:dyDescent="0.2">
      <c r="A144" s="78">
        <v>141</v>
      </c>
      <c r="B144" s="79">
        <f>'Count Summary'!$C$6</f>
        <v>1</v>
      </c>
      <c r="C144" s="79" t="str">
        <f>'Count Summary'!$C$7</f>
        <v>Broadway / Lee St / Quay St / George St / Pitt St</v>
      </c>
      <c r="D144" s="80">
        <f>'Count Summary'!$C$8</f>
        <v>40267</v>
      </c>
      <c r="E144" s="91">
        <v>0.30208333333333331</v>
      </c>
      <c r="F144" s="79" t="s">
        <v>6</v>
      </c>
      <c r="G144" s="79" t="str">
        <f>'Count Summary'!$I$19</f>
        <v xml:space="preserve"> 7:15 - 7:30</v>
      </c>
      <c r="H144" s="79" t="str">
        <f>'Count Summary'!B35</f>
        <v>1_16</v>
      </c>
      <c r="I144" s="81" t="str">
        <f>'Count Summary'!C35</f>
        <v>Quay St RT</v>
      </c>
      <c r="J144" s="82">
        <f>'Count Summary'!I35</f>
        <v>0</v>
      </c>
    </row>
    <row r="145" spans="1:10" x14ac:dyDescent="0.2">
      <c r="A145" s="78">
        <v>142</v>
      </c>
      <c r="B145" s="79">
        <f>'Count Summary'!$C$6</f>
        <v>1</v>
      </c>
      <c r="C145" s="79" t="str">
        <f>'Count Summary'!$C$7</f>
        <v>Broadway / Lee St / Quay St / George St / Pitt St</v>
      </c>
      <c r="D145" s="80">
        <f>'Count Summary'!$C$8</f>
        <v>40267</v>
      </c>
      <c r="E145" s="91">
        <v>0.30208333333333331</v>
      </c>
      <c r="F145" s="79" t="s">
        <v>6</v>
      </c>
      <c r="G145" s="79" t="str">
        <f>'Count Summary'!$I$19</f>
        <v xml:space="preserve"> 7:15 - 7:30</v>
      </c>
      <c r="H145" s="79" t="str">
        <f>'Count Summary'!B36</f>
        <v>1_17</v>
      </c>
      <c r="I145" s="81" t="str">
        <f>'Count Summary'!C36</f>
        <v>Broadway St LT</v>
      </c>
      <c r="J145" s="82">
        <f>'Count Summary'!I36</f>
        <v>0</v>
      </c>
    </row>
    <row r="146" spans="1:10" x14ac:dyDescent="0.2">
      <c r="A146" s="78">
        <v>143</v>
      </c>
      <c r="B146" s="79">
        <f>'Count Summary'!$C$6</f>
        <v>1</v>
      </c>
      <c r="C146" s="79" t="str">
        <f>'Count Summary'!$C$7</f>
        <v>Broadway / Lee St / Quay St / George St / Pitt St</v>
      </c>
      <c r="D146" s="80">
        <f>'Count Summary'!$C$8</f>
        <v>40267</v>
      </c>
      <c r="E146" s="91">
        <v>0.30208333333333331</v>
      </c>
      <c r="F146" s="79" t="s">
        <v>6</v>
      </c>
      <c r="G146" s="79" t="str">
        <f>'Count Summary'!$I$19</f>
        <v xml:space="preserve"> 7:15 - 7:30</v>
      </c>
      <c r="H146" s="79" t="str">
        <f>'Count Summary'!B37</f>
        <v>1_18</v>
      </c>
      <c r="I146" s="81" t="str">
        <f>'Count Summary'!C37</f>
        <v>Broadway St SLT</v>
      </c>
      <c r="J146" s="82">
        <f>'Count Summary'!I37</f>
        <v>0</v>
      </c>
    </row>
    <row r="147" spans="1:10" x14ac:dyDescent="0.2">
      <c r="A147" s="78">
        <v>144</v>
      </c>
      <c r="B147" s="79">
        <f>'Count Summary'!$C$6</f>
        <v>1</v>
      </c>
      <c r="C147" s="79" t="str">
        <f>'Count Summary'!$C$7</f>
        <v>Broadway / Lee St / Quay St / George St / Pitt St</v>
      </c>
      <c r="D147" s="80">
        <f>'Count Summary'!$C$8</f>
        <v>40267</v>
      </c>
      <c r="E147" s="91">
        <v>0.30208333333333331</v>
      </c>
      <c r="F147" s="79" t="s">
        <v>6</v>
      </c>
      <c r="G147" s="79" t="str">
        <f>'Count Summary'!$I$19</f>
        <v xml:space="preserve"> 7:15 - 7:30</v>
      </c>
      <c r="H147" s="79" t="str">
        <f>'Count Summary'!B38</f>
        <v>1_19</v>
      </c>
      <c r="I147" s="81" t="str">
        <f>'Count Summary'!C38</f>
        <v>Broadway St SRT</v>
      </c>
      <c r="J147" s="82">
        <f>'Count Summary'!I38</f>
        <v>1</v>
      </c>
    </row>
    <row r="148" spans="1:10" x14ac:dyDescent="0.2">
      <c r="A148" s="78">
        <v>145</v>
      </c>
      <c r="B148" s="79">
        <f>'Count Summary'!$C$6</f>
        <v>1</v>
      </c>
      <c r="C148" s="79" t="str">
        <f>'Count Summary'!$C$7</f>
        <v>Broadway / Lee St / Quay St / George St / Pitt St</v>
      </c>
      <c r="D148" s="80">
        <f>'Count Summary'!$C$8</f>
        <v>40267</v>
      </c>
      <c r="E148" s="91">
        <v>0.30208333333333331</v>
      </c>
      <c r="F148" s="79" t="s">
        <v>6</v>
      </c>
      <c r="G148" s="79" t="str">
        <f>'Count Summary'!$I$19</f>
        <v xml:space="preserve"> 7:15 - 7:30</v>
      </c>
      <c r="H148" s="79" t="str">
        <f>'Count Summary'!B39</f>
        <v>1_20</v>
      </c>
      <c r="I148" s="81" t="str">
        <f>'Count Summary'!C39</f>
        <v>Broadway St RT</v>
      </c>
      <c r="J148" s="82">
        <f>'Count Summary'!I39</f>
        <v>0</v>
      </c>
    </row>
    <row r="149" spans="1:10" x14ac:dyDescent="0.2">
      <c r="A149" s="78">
        <v>146</v>
      </c>
      <c r="B149" s="79">
        <f>'Count Summary'!$C$6</f>
        <v>1</v>
      </c>
      <c r="C149" s="79" t="str">
        <f>'Count Summary'!$C$7</f>
        <v>Broadway / Lee St / Quay St / George St / Pitt St</v>
      </c>
      <c r="D149" s="80">
        <f>'Count Summary'!$C$8</f>
        <v>40267</v>
      </c>
      <c r="E149" s="91">
        <v>0.30208333333333331</v>
      </c>
      <c r="F149" s="79" t="s">
        <v>6</v>
      </c>
      <c r="G149" s="79" t="str">
        <f>'Count Summary'!$I$19</f>
        <v xml:space="preserve"> 7:15 - 7:30</v>
      </c>
      <c r="H149" s="79" t="str">
        <f>'Count Summary'!B40</f>
        <v>1_21</v>
      </c>
      <c r="I149" s="81" t="str">
        <f>'Count Summary'!C40</f>
        <v>Lee St Crossing</v>
      </c>
      <c r="J149" s="82">
        <f>'Count Summary'!I40</f>
        <v>0</v>
      </c>
    </row>
    <row r="150" spans="1:10" x14ac:dyDescent="0.2">
      <c r="A150" s="78">
        <v>147</v>
      </c>
      <c r="B150" s="79">
        <f>'Count Summary'!$C$6</f>
        <v>1</v>
      </c>
      <c r="C150" s="79" t="str">
        <f>'Count Summary'!$C$7</f>
        <v>Broadway / Lee St / Quay St / George St / Pitt St</v>
      </c>
      <c r="D150" s="80">
        <f>'Count Summary'!$C$8</f>
        <v>40267</v>
      </c>
      <c r="E150" s="91">
        <v>0.30208333333333331</v>
      </c>
      <c r="F150" s="79" t="s">
        <v>6</v>
      </c>
      <c r="G150" s="79" t="str">
        <f>'Count Summary'!$I$19</f>
        <v xml:space="preserve"> 7:15 - 7:30</v>
      </c>
      <c r="H150" s="79" t="str">
        <f>'Count Summary'!B41</f>
        <v>1_22</v>
      </c>
      <c r="I150" s="81" t="str">
        <f>'Count Summary'!C41</f>
        <v>Pitt St Crossing</v>
      </c>
      <c r="J150" s="82">
        <f>'Count Summary'!I41</f>
        <v>0</v>
      </c>
    </row>
    <row r="151" spans="1:10" x14ac:dyDescent="0.2">
      <c r="A151" s="78">
        <v>148</v>
      </c>
      <c r="B151" s="79">
        <f>'Count Summary'!$C$6</f>
        <v>1</v>
      </c>
      <c r="C151" s="79" t="str">
        <f>'Count Summary'!$C$7</f>
        <v>Broadway / Lee St / Quay St / George St / Pitt St</v>
      </c>
      <c r="D151" s="80">
        <f>'Count Summary'!$C$8</f>
        <v>40267</v>
      </c>
      <c r="E151" s="91">
        <v>0.30208333333333331</v>
      </c>
      <c r="F151" s="79" t="s">
        <v>6</v>
      </c>
      <c r="G151" s="79" t="str">
        <f>'Count Summary'!$I$19</f>
        <v xml:space="preserve"> 7:15 - 7:30</v>
      </c>
      <c r="H151" s="79" t="str">
        <f>'Count Summary'!B42</f>
        <v>1_23</v>
      </c>
      <c r="I151" s="81" t="str">
        <f>'Count Summary'!C42</f>
        <v>George St Crossing</v>
      </c>
      <c r="J151" s="82">
        <f>'Count Summary'!I42</f>
        <v>0</v>
      </c>
    </row>
    <row r="152" spans="1:10" x14ac:dyDescent="0.2">
      <c r="A152" s="78">
        <v>149</v>
      </c>
      <c r="B152" s="79">
        <f>'Count Summary'!$C$6</f>
        <v>1</v>
      </c>
      <c r="C152" s="79" t="str">
        <f>'Count Summary'!$C$7</f>
        <v>Broadway / Lee St / Quay St / George St / Pitt St</v>
      </c>
      <c r="D152" s="80">
        <f>'Count Summary'!$C$8</f>
        <v>40267</v>
      </c>
      <c r="E152" s="91">
        <v>0.30208333333333331</v>
      </c>
      <c r="F152" s="79" t="s">
        <v>6</v>
      </c>
      <c r="G152" s="79" t="str">
        <f>'Count Summary'!$I$19</f>
        <v xml:space="preserve"> 7:15 - 7:30</v>
      </c>
      <c r="H152" s="79" t="str">
        <f>'Count Summary'!B43</f>
        <v>1_24</v>
      </c>
      <c r="I152" s="81" t="str">
        <f>'Count Summary'!C43</f>
        <v>Quay St Crossing</v>
      </c>
      <c r="J152" s="82">
        <f>'Count Summary'!I43</f>
        <v>0</v>
      </c>
    </row>
    <row r="153" spans="1:10" x14ac:dyDescent="0.2">
      <c r="A153" s="78">
        <v>150</v>
      </c>
      <c r="B153" s="79">
        <f>'Count Summary'!$C$6</f>
        <v>1</v>
      </c>
      <c r="C153" s="79" t="str">
        <f>'Count Summary'!$C$7</f>
        <v>Broadway / Lee St / Quay St / George St / Pitt St</v>
      </c>
      <c r="D153" s="80">
        <f>'Count Summary'!$C$8</f>
        <v>40267</v>
      </c>
      <c r="E153" s="91">
        <v>0.30208333333333331</v>
      </c>
      <c r="F153" s="79" t="s">
        <v>6</v>
      </c>
      <c r="G153" s="79" t="str">
        <f>'Count Summary'!$I$19</f>
        <v xml:space="preserve"> 7:15 - 7:30</v>
      </c>
      <c r="H153" s="79" t="str">
        <f>'Count Summary'!B44</f>
        <v>1_25</v>
      </c>
      <c r="I153" s="81" t="str">
        <f>'Count Summary'!C44</f>
        <v>Broadway St Crossing</v>
      </c>
      <c r="J153" s="82">
        <f>'Count Summary'!I44</f>
        <v>0</v>
      </c>
    </row>
    <row r="154" spans="1:10" x14ac:dyDescent="0.2">
      <c r="A154" s="78">
        <v>151</v>
      </c>
      <c r="B154" s="79">
        <f>'Count Summary'!$C$6</f>
        <v>1</v>
      </c>
      <c r="C154" s="79" t="str">
        <f>'Count Summary'!$C$7</f>
        <v>Broadway / Lee St / Quay St / George St / Pitt St</v>
      </c>
      <c r="D154" s="80">
        <f>'Count Summary'!$C$8</f>
        <v>40267</v>
      </c>
      <c r="E154" s="91">
        <v>0.3125</v>
      </c>
      <c r="F154" s="79" t="s">
        <v>6</v>
      </c>
      <c r="G154" s="79" t="str">
        <f>'Count Summary'!$J$19</f>
        <v xml:space="preserve"> 7:30 - 7:45</v>
      </c>
      <c r="H154" s="79" t="str">
        <f>'Count Summary'!B20</f>
        <v>1_01</v>
      </c>
      <c r="I154" s="81" t="str">
        <f>'Count Summary'!C20</f>
        <v>Lee St LT</v>
      </c>
      <c r="J154" s="82">
        <f>'Count Summary'!J20</f>
        <v>0</v>
      </c>
    </row>
    <row r="155" spans="1:10" x14ac:dyDescent="0.2">
      <c r="A155" s="78">
        <v>152</v>
      </c>
      <c r="B155" s="79">
        <f>'Count Summary'!$C$6</f>
        <v>1</v>
      </c>
      <c r="C155" s="79" t="str">
        <f>'Count Summary'!$C$7</f>
        <v>Broadway / Lee St / Quay St / George St / Pitt St</v>
      </c>
      <c r="D155" s="80">
        <f>'Count Summary'!$C$8</f>
        <v>40267</v>
      </c>
      <c r="E155" s="91">
        <v>0.3125</v>
      </c>
      <c r="F155" s="79" t="s">
        <v>6</v>
      </c>
      <c r="G155" s="79" t="str">
        <f>'Count Summary'!$J$19</f>
        <v xml:space="preserve"> 7:30 - 7:45</v>
      </c>
      <c r="H155" s="79" t="str">
        <f>'Count Summary'!B21</f>
        <v>1_02</v>
      </c>
      <c r="I155" s="81" t="str">
        <f>'Count Summary'!C21</f>
        <v>Lee St SLT</v>
      </c>
      <c r="J155" s="82">
        <f>'Count Summary'!J21</f>
        <v>0</v>
      </c>
    </row>
    <row r="156" spans="1:10" x14ac:dyDescent="0.2">
      <c r="A156" s="78">
        <v>153</v>
      </c>
      <c r="B156" s="79">
        <f>'Count Summary'!$C$6</f>
        <v>1</v>
      </c>
      <c r="C156" s="79" t="str">
        <f>'Count Summary'!$C$7</f>
        <v>Broadway / Lee St / Quay St / George St / Pitt St</v>
      </c>
      <c r="D156" s="80">
        <f>'Count Summary'!$C$8</f>
        <v>40267</v>
      </c>
      <c r="E156" s="91">
        <v>0.3125</v>
      </c>
      <c r="F156" s="79" t="s">
        <v>6</v>
      </c>
      <c r="G156" s="79" t="str">
        <f>'Count Summary'!$J$19</f>
        <v xml:space="preserve"> 7:30 - 7:45</v>
      </c>
      <c r="H156" s="79" t="str">
        <f>'Count Summary'!B22</f>
        <v>1_03</v>
      </c>
      <c r="I156" s="81" t="str">
        <f>'Count Summary'!C22</f>
        <v>Lee St SRT</v>
      </c>
      <c r="J156" s="82">
        <f>'Count Summary'!J22</f>
        <v>0</v>
      </c>
    </row>
    <row r="157" spans="1:10" x14ac:dyDescent="0.2">
      <c r="A157" s="78">
        <v>154</v>
      </c>
      <c r="B157" s="79">
        <f>'Count Summary'!$C$6</f>
        <v>1</v>
      </c>
      <c r="C157" s="79" t="str">
        <f>'Count Summary'!$C$7</f>
        <v>Broadway / Lee St / Quay St / George St / Pitt St</v>
      </c>
      <c r="D157" s="80">
        <f>'Count Summary'!$C$8</f>
        <v>40267</v>
      </c>
      <c r="E157" s="91">
        <v>0.3125</v>
      </c>
      <c r="F157" s="79" t="s">
        <v>6</v>
      </c>
      <c r="G157" s="79" t="str">
        <f>'Count Summary'!$J$19</f>
        <v xml:space="preserve"> 7:30 - 7:45</v>
      </c>
      <c r="H157" s="79" t="str">
        <f>'Count Summary'!B23</f>
        <v>1_04</v>
      </c>
      <c r="I157" s="81" t="str">
        <f>'Count Summary'!C23</f>
        <v>Lee St RT</v>
      </c>
      <c r="J157" s="82">
        <f>'Count Summary'!J23</f>
        <v>5</v>
      </c>
    </row>
    <row r="158" spans="1:10" x14ac:dyDescent="0.2">
      <c r="A158" s="78">
        <v>155</v>
      </c>
      <c r="B158" s="79">
        <f>'Count Summary'!$C$6</f>
        <v>1</v>
      </c>
      <c r="C158" s="79" t="str">
        <f>'Count Summary'!$C$7</f>
        <v>Broadway / Lee St / Quay St / George St / Pitt St</v>
      </c>
      <c r="D158" s="80">
        <f>'Count Summary'!$C$8</f>
        <v>40267</v>
      </c>
      <c r="E158" s="91">
        <v>0.3125</v>
      </c>
      <c r="F158" s="79" t="s">
        <v>6</v>
      </c>
      <c r="G158" s="79" t="str">
        <f>'Count Summary'!$J$19</f>
        <v xml:space="preserve"> 7:30 - 7:45</v>
      </c>
      <c r="H158" s="79" t="str">
        <f>'Count Summary'!B24</f>
        <v>1_05</v>
      </c>
      <c r="I158" s="81" t="str">
        <f>'Count Summary'!C24</f>
        <v>Pitt St LT</v>
      </c>
      <c r="J158" s="82">
        <f>'Count Summary'!J24</f>
        <v>0</v>
      </c>
    </row>
    <row r="159" spans="1:10" x14ac:dyDescent="0.2">
      <c r="A159" s="78">
        <v>156</v>
      </c>
      <c r="B159" s="79">
        <f>'Count Summary'!$C$6</f>
        <v>1</v>
      </c>
      <c r="C159" s="79" t="str">
        <f>'Count Summary'!$C$7</f>
        <v>Broadway / Lee St / Quay St / George St / Pitt St</v>
      </c>
      <c r="D159" s="80">
        <f>'Count Summary'!$C$8</f>
        <v>40267</v>
      </c>
      <c r="E159" s="91">
        <v>0.3125</v>
      </c>
      <c r="F159" s="79" t="s">
        <v>6</v>
      </c>
      <c r="G159" s="79" t="str">
        <f>'Count Summary'!$J$19</f>
        <v xml:space="preserve"> 7:30 - 7:45</v>
      </c>
      <c r="H159" s="79" t="str">
        <f>'Count Summary'!B25</f>
        <v>1_06</v>
      </c>
      <c r="I159" s="81" t="str">
        <f>'Count Summary'!C25</f>
        <v>Pitt St SLT</v>
      </c>
      <c r="J159" s="82">
        <f>'Count Summary'!J25</f>
        <v>0</v>
      </c>
    </row>
    <row r="160" spans="1:10" x14ac:dyDescent="0.2">
      <c r="A160" s="78">
        <v>157</v>
      </c>
      <c r="B160" s="79">
        <f>'Count Summary'!$C$6</f>
        <v>1</v>
      </c>
      <c r="C160" s="79" t="str">
        <f>'Count Summary'!$C$7</f>
        <v>Broadway / Lee St / Quay St / George St / Pitt St</v>
      </c>
      <c r="D160" s="80">
        <f>'Count Summary'!$C$8</f>
        <v>40267</v>
      </c>
      <c r="E160" s="91">
        <v>0.3125</v>
      </c>
      <c r="F160" s="79" t="s">
        <v>6</v>
      </c>
      <c r="G160" s="79" t="str">
        <f>'Count Summary'!$J$19</f>
        <v xml:space="preserve"> 7:30 - 7:45</v>
      </c>
      <c r="H160" s="79" t="str">
        <f>'Count Summary'!B26</f>
        <v>1_07</v>
      </c>
      <c r="I160" s="81" t="str">
        <f>'Count Summary'!C26</f>
        <v>Pitt St SRT</v>
      </c>
      <c r="J160" s="82">
        <f>'Count Summary'!J26</f>
        <v>0</v>
      </c>
    </row>
    <row r="161" spans="1:10" x14ac:dyDescent="0.2">
      <c r="A161" s="78">
        <v>158</v>
      </c>
      <c r="B161" s="79">
        <f>'Count Summary'!$C$6</f>
        <v>1</v>
      </c>
      <c r="C161" s="79" t="str">
        <f>'Count Summary'!$C$7</f>
        <v>Broadway / Lee St / Quay St / George St / Pitt St</v>
      </c>
      <c r="D161" s="80">
        <f>'Count Summary'!$C$8</f>
        <v>40267</v>
      </c>
      <c r="E161" s="91">
        <v>0.3125</v>
      </c>
      <c r="F161" s="79" t="s">
        <v>6</v>
      </c>
      <c r="G161" s="79" t="str">
        <f>'Count Summary'!$J$19</f>
        <v xml:space="preserve"> 7:30 - 7:45</v>
      </c>
      <c r="H161" s="79" t="str">
        <f>'Count Summary'!B27</f>
        <v>1_08</v>
      </c>
      <c r="I161" s="81" t="str">
        <f>'Count Summary'!C27</f>
        <v>Pitt St RT</v>
      </c>
      <c r="J161" s="82">
        <f>'Count Summary'!J27</f>
        <v>0</v>
      </c>
    </row>
    <row r="162" spans="1:10" x14ac:dyDescent="0.2">
      <c r="A162" s="78">
        <v>159</v>
      </c>
      <c r="B162" s="79">
        <f>'Count Summary'!$C$6</f>
        <v>1</v>
      </c>
      <c r="C162" s="79" t="str">
        <f>'Count Summary'!$C$7</f>
        <v>Broadway / Lee St / Quay St / George St / Pitt St</v>
      </c>
      <c r="D162" s="80">
        <f>'Count Summary'!$C$8</f>
        <v>40267</v>
      </c>
      <c r="E162" s="91">
        <v>0.3125</v>
      </c>
      <c r="F162" s="79" t="s">
        <v>6</v>
      </c>
      <c r="G162" s="79" t="str">
        <f>'Count Summary'!$J$19</f>
        <v xml:space="preserve"> 7:30 - 7:45</v>
      </c>
      <c r="H162" s="79" t="str">
        <f>'Count Summary'!B28</f>
        <v>1_09</v>
      </c>
      <c r="I162" s="81" t="str">
        <f>'Count Summary'!C28</f>
        <v>George St LT</v>
      </c>
      <c r="J162" s="82">
        <f>'Count Summary'!J28</f>
        <v>0</v>
      </c>
    </row>
    <row r="163" spans="1:10" x14ac:dyDescent="0.2">
      <c r="A163" s="78">
        <v>160</v>
      </c>
      <c r="B163" s="79">
        <f>'Count Summary'!$C$6</f>
        <v>1</v>
      </c>
      <c r="C163" s="79" t="str">
        <f>'Count Summary'!$C$7</f>
        <v>Broadway / Lee St / Quay St / George St / Pitt St</v>
      </c>
      <c r="D163" s="80">
        <f>'Count Summary'!$C$8</f>
        <v>40267</v>
      </c>
      <c r="E163" s="91">
        <v>0.3125</v>
      </c>
      <c r="F163" s="79" t="s">
        <v>6</v>
      </c>
      <c r="G163" s="79" t="str">
        <f>'Count Summary'!$J$19</f>
        <v xml:space="preserve"> 7:30 - 7:45</v>
      </c>
      <c r="H163" s="79" t="str">
        <f>'Count Summary'!B29</f>
        <v>1_10</v>
      </c>
      <c r="I163" s="81" t="str">
        <f>'Count Summary'!C29</f>
        <v>George St SLT</v>
      </c>
      <c r="J163" s="82">
        <f>'Count Summary'!J29</f>
        <v>0</v>
      </c>
    </row>
    <row r="164" spans="1:10" x14ac:dyDescent="0.2">
      <c r="A164" s="78">
        <v>161</v>
      </c>
      <c r="B164" s="79">
        <f>'Count Summary'!$C$6</f>
        <v>1</v>
      </c>
      <c r="C164" s="79" t="str">
        <f>'Count Summary'!$C$7</f>
        <v>Broadway / Lee St / Quay St / George St / Pitt St</v>
      </c>
      <c r="D164" s="80">
        <f>'Count Summary'!$C$8</f>
        <v>40267</v>
      </c>
      <c r="E164" s="91">
        <v>0.3125</v>
      </c>
      <c r="F164" s="79" t="s">
        <v>6</v>
      </c>
      <c r="G164" s="79" t="str">
        <f>'Count Summary'!$J$19</f>
        <v xml:space="preserve"> 7:30 - 7:45</v>
      </c>
      <c r="H164" s="79" t="str">
        <f>'Count Summary'!B30</f>
        <v>1_11</v>
      </c>
      <c r="I164" s="81" t="str">
        <f>'Count Summary'!C30</f>
        <v>George St SRT</v>
      </c>
      <c r="J164" s="82">
        <f>'Count Summary'!J30</f>
        <v>1</v>
      </c>
    </row>
    <row r="165" spans="1:10" x14ac:dyDescent="0.2">
      <c r="A165" s="78">
        <v>162</v>
      </c>
      <c r="B165" s="79">
        <f>'Count Summary'!$C$6</f>
        <v>1</v>
      </c>
      <c r="C165" s="79" t="str">
        <f>'Count Summary'!$C$7</f>
        <v>Broadway / Lee St / Quay St / George St / Pitt St</v>
      </c>
      <c r="D165" s="80">
        <f>'Count Summary'!$C$8</f>
        <v>40267</v>
      </c>
      <c r="E165" s="91">
        <v>0.3125</v>
      </c>
      <c r="F165" s="79" t="s">
        <v>6</v>
      </c>
      <c r="G165" s="79" t="str">
        <f>'Count Summary'!$J$19</f>
        <v xml:space="preserve"> 7:30 - 7:45</v>
      </c>
      <c r="H165" s="79" t="str">
        <f>'Count Summary'!B31</f>
        <v>1_12</v>
      </c>
      <c r="I165" s="81" t="str">
        <f>'Count Summary'!C31</f>
        <v>George St RT</v>
      </c>
      <c r="J165" s="82">
        <f>'Count Summary'!J31</f>
        <v>0</v>
      </c>
    </row>
    <row r="166" spans="1:10" x14ac:dyDescent="0.2">
      <c r="A166" s="78">
        <v>163</v>
      </c>
      <c r="B166" s="79">
        <f>'Count Summary'!$C$6</f>
        <v>1</v>
      </c>
      <c r="C166" s="79" t="str">
        <f>'Count Summary'!$C$7</f>
        <v>Broadway / Lee St / Quay St / George St / Pitt St</v>
      </c>
      <c r="D166" s="80">
        <f>'Count Summary'!$C$8</f>
        <v>40267</v>
      </c>
      <c r="E166" s="91">
        <v>0.3125</v>
      </c>
      <c r="F166" s="79" t="s">
        <v>6</v>
      </c>
      <c r="G166" s="79" t="str">
        <f>'Count Summary'!$J$19</f>
        <v xml:space="preserve"> 7:30 - 7:45</v>
      </c>
      <c r="H166" s="79" t="str">
        <f>'Count Summary'!B32</f>
        <v>1_13</v>
      </c>
      <c r="I166" s="81" t="str">
        <f>'Count Summary'!C32</f>
        <v>Quay St LT</v>
      </c>
      <c r="J166" s="82">
        <f>'Count Summary'!J32</f>
        <v>0</v>
      </c>
    </row>
    <row r="167" spans="1:10" x14ac:dyDescent="0.2">
      <c r="A167" s="78">
        <v>164</v>
      </c>
      <c r="B167" s="79">
        <f>'Count Summary'!$C$6</f>
        <v>1</v>
      </c>
      <c r="C167" s="79" t="str">
        <f>'Count Summary'!$C$7</f>
        <v>Broadway / Lee St / Quay St / George St / Pitt St</v>
      </c>
      <c r="D167" s="80">
        <f>'Count Summary'!$C$8</f>
        <v>40267</v>
      </c>
      <c r="E167" s="91">
        <v>0.3125</v>
      </c>
      <c r="F167" s="79" t="s">
        <v>6</v>
      </c>
      <c r="G167" s="79" t="str">
        <f>'Count Summary'!$J$19</f>
        <v xml:space="preserve"> 7:30 - 7:45</v>
      </c>
      <c r="H167" s="79" t="str">
        <f>'Count Summary'!B33</f>
        <v>1_14</v>
      </c>
      <c r="I167" s="81" t="str">
        <f>'Count Summary'!C33</f>
        <v>Quay St SLT</v>
      </c>
      <c r="J167" s="82">
        <f>'Count Summary'!J33</f>
        <v>0</v>
      </c>
    </row>
    <row r="168" spans="1:10" x14ac:dyDescent="0.2">
      <c r="A168" s="78">
        <v>165</v>
      </c>
      <c r="B168" s="79">
        <f>'Count Summary'!$C$6</f>
        <v>1</v>
      </c>
      <c r="C168" s="79" t="str">
        <f>'Count Summary'!$C$7</f>
        <v>Broadway / Lee St / Quay St / George St / Pitt St</v>
      </c>
      <c r="D168" s="80">
        <f>'Count Summary'!$C$8</f>
        <v>40267</v>
      </c>
      <c r="E168" s="91">
        <v>0.3125</v>
      </c>
      <c r="F168" s="79" t="s">
        <v>6</v>
      </c>
      <c r="G168" s="79" t="str">
        <f>'Count Summary'!$J$19</f>
        <v xml:space="preserve"> 7:30 - 7:45</v>
      </c>
      <c r="H168" s="79" t="str">
        <f>'Count Summary'!B34</f>
        <v>1_15</v>
      </c>
      <c r="I168" s="81" t="str">
        <f>'Count Summary'!C34</f>
        <v>Quay St SRT</v>
      </c>
      <c r="J168" s="82">
        <f>'Count Summary'!J34</f>
        <v>0</v>
      </c>
    </row>
    <row r="169" spans="1:10" x14ac:dyDescent="0.2">
      <c r="A169" s="78">
        <v>166</v>
      </c>
      <c r="B169" s="79">
        <f>'Count Summary'!$C$6</f>
        <v>1</v>
      </c>
      <c r="C169" s="79" t="str">
        <f>'Count Summary'!$C$7</f>
        <v>Broadway / Lee St / Quay St / George St / Pitt St</v>
      </c>
      <c r="D169" s="80">
        <f>'Count Summary'!$C$8</f>
        <v>40267</v>
      </c>
      <c r="E169" s="91">
        <v>0.3125</v>
      </c>
      <c r="F169" s="79" t="s">
        <v>6</v>
      </c>
      <c r="G169" s="79" t="str">
        <f>'Count Summary'!$J$19</f>
        <v xml:space="preserve"> 7:30 - 7:45</v>
      </c>
      <c r="H169" s="79" t="str">
        <f>'Count Summary'!B35</f>
        <v>1_16</v>
      </c>
      <c r="I169" s="81" t="str">
        <f>'Count Summary'!C35</f>
        <v>Quay St RT</v>
      </c>
      <c r="J169" s="82">
        <f>'Count Summary'!J35</f>
        <v>0</v>
      </c>
    </row>
    <row r="170" spans="1:10" x14ac:dyDescent="0.2">
      <c r="A170" s="78">
        <v>167</v>
      </c>
      <c r="B170" s="79">
        <f>'Count Summary'!$C$6</f>
        <v>1</v>
      </c>
      <c r="C170" s="79" t="str">
        <f>'Count Summary'!$C$7</f>
        <v>Broadway / Lee St / Quay St / George St / Pitt St</v>
      </c>
      <c r="D170" s="80">
        <f>'Count Summary'!$C$8</f>
        <v>40267</v>
      </c>
      <c r="E170" s="91">
        <v>0.3125</v>
      </c>
      <c r="F170" s="79" t="s">
        <v>6</v>
      </c>
      <c r="G170" s="79" t="str">
        <f>'Count Summary'!$J$19</f>
        <v xml:space="preserve"> 7:30 - 7:45</v>
      </c>
      <c r="H170" s="79" t="str">
        <f>'Count Summary'!B36</f>
        <v>1_17</v>
      </c>
      <c r="I170" s="81" t="str">
        <f>'Count Summary'!C36</f>
        <v>Broadway St LT</v>
      </c>
      <c r="J170" s="82">
        <f>'Count Summary'!J36</f>
        <v>0</v>
      </c>
    </row>
    <row r="171" spans="1:10" x14ac:dyDescent="0.2">
      <c r="A171" s="78">
        <v>168</v>
      </c>
      <c r="B171" s="79">
        <f>'Count Summary'!$C$6</f>
        <v>1</v>
      </c>
      <c r="C171" s="79" t="str">
        <f>'Count Summary'!$C$7</f>
        <v>Broadway / Lee St / Quay St / George St / Pitt St</v>
      </c>
      <c r="D171" s="80">
        <f>'Count Summary'!$C$8</f>
        <v>40267</v>
      </c>
      <c r="E171" s="91">
        <v>0.3125</v>
      </c>
      <c r="F171" s="79" t="s">
        <v>6</v>
      </c>
      <c r="G171" s="79" t="str">
        <f>'Count Summary'!$J$19</f>
        <v xml:space="preserve"> 7:30 - 7:45</v>
      </c>
      <c r="H171" s="79" t="str">
        <f>'Count Summary'!B37</f>
        <v>1_18</v>
      </c>
      <c r="I171" s="81" t="str">
        <f>'Count Summary'!C37</f>
        <v>Broadway St SLT</v>
      </c>
      <c r="J171" s="82">
        <f>'Count Summary'!J37</f>
        <v>3</v>
      </c>
    </row>
    <row r="172" spans="1:10" x14ac:dyDescent="0.2">
      <c r="A172" s="78">
        <v>169</v>
      </c>
      <c r="B172" s="79">
        <f>'Count Summary'!$C$6</f>
        <v>1</v>
      </c>
      <c r="C172" s="79" t="str">
        <f>'Count Summary'!$C$7</f>
        <v>Broadway / Lee St / Quay St / George St / Pitt St</v>
      </c>
      <c r="D172" s="80">
        <f>'Count Summary'!$C$8</f>
        <v>40267</v>
      </c>
      <c r="E172" s="91">
        <v>0.3125</v>
      </c>
      <c r="F172" s="79" t="s">
        <v>6</v>
      </c>
      <c r="G172" s="79" t="str">
        <f>'Count Summary'!$J$19</f>
        <v xml:space="preserve"> 7:30 - 7:45</v>
      </c>
      <c r="H172" s="79" t="str">
        <f>'Count Summary'!B38</f>
        <v>1_19</v>
      </c>
      <c r="I172" s="81" t="str">
        <f>'Count Summary'!C38</f>
        <v>Broadway St SRT</v>
      </c>
      <c r="J172" s="82">
        <f>'Count Summary'!J38</f>
        <v>1</v>
      </c>
    </row>
    <row r="173" spans="1:10" x14ac:dyDescent="0.2">
      <c r="A173" s="78">
        <v>170</v>
      </c>
      <c r="B173" s="79">
        <f>'Count Summary'!$C$6</f>
        <v>1</v>
      </c>
      <c r="C173" s="79" t="str">
        <f>'Count Summary'!$C$7</f>
        <v>Broadway / Lee St / Quay St / George St / Pitt St</v>
      </c>
      <c r="D173" s="80">
        <f>'Count Summary'!$C$8</f>
        <v>40267</v>
      </c>
      <c r="E173" s="91">
        <v>0.3125</v>
      </c>
      <c r="F173" s="79" t="s">
        <v>6</v>
      </c>
      <c r="G173" s="79" t="str">
        <f>'Count Summary'!$J$19</f>
        <v xml:space="preserve"> 7:30 - 7:45</v>
      </c>
      <c r="H173" s="79" t="str">
        <f>'Count Summary'!B39</f>
        <v>1_20</v>
      </c>
      <c r="I173" s="81" t="str">
        <f>'Count Summary'!C39</f>
        <v>Broadway St RT</v>
      </c>
      <c r="J173" s="82">
        <f>'Count Summary'!J39</f>
        <v>0</v>
      </c>
    </row>
    <row r="174" spans="1:10" x14ac:dyDescent="0.2">
      <c r="A174" s="78">
        <v>171</v>
      </c>
      <c r="B174" s="79">
        <f>'Count Summary'!$C$6</f>
        <v>1</v>
      </c>
      <c r="C174" s="79" t="str">
        <f>'Count Summary'!$C$7</f>
        <v>Broadway / Lee St / Quay St / George St / Pitt St</v>
      </c>
      <c r="D174" s="80">
        <f>'Count Summary'!$C$8</f>
        <v>40267</v>
      </c>
      <c r="E174" s="91">
        <v>0.3125</v>
      </c>
      <c r="F174" s="79" t="s">
        <v>6</v>
      </c>
      <c r="G174" s="79" t="str">
        <f>'Count Summary'!$J$19</f>
        <v xml:space="preserve"> 7:30 - 7:45</v>
      </c>
      <c r="H174" s="79" t="str">
        <f>'Count Summary'!B40</f>
        <v>1_21</v>
      </c>
      <c r="I174" s="81" t="str">
        <f>'Count Summary'!C40</f>
        <v>Lee St Crossing</v>
      </c>
      <c r="J174" s="82">
        <f>'Count Summary'!J40</f>
        <v>0</v>
      </c>
    </row>
    <row r="175" spans="1:10" x14ac:dyDescent="0.2">
      <c r="A175" s="78">
        <v>172</v>
      </c>
      <c r="B175" s="79">
        <f>'Count Summary'!$C$6</f>
        <v>1</v>
      </c>
      <c r="C175" s="79" t="str">
        <f>'Count Summary'!$C$7</f>
        <v>Broadway / Lee St / Quay St / George St / Pitt St</v>
      </c>
      <c r="D175" s="80">
        <f>'Count Summary'!$C$8</f>
        <v>40267</v>
      </c>
      <c r="E175" s="91">
        <v>0.3125</v>
      </c>
      <c r="F175" s="79" t="s">
        <v>6</v>
      </c>
      <c r="G175" s="79" t="str">
        <f>'Count Summary'!$J$19</f>
        <v xml:space="preserve"> 7:30 - 7:45</v>
      </c>
      <c r="H175" s="79" t="str">
        <f>'Count Summary'!B41</f>
        <v>1_22</v>
      </c>
      <c r="I175" s="81" t="str">
        <f>'Count Summary'!C41</f>
        <v>Pitt St Crossing</v>
      </c>
      <c r="J175" s="82">
        <f>'Count Summary'!J41</f>
        <v>0</v>
      </c>
    </row>
    <row r="176" spans="1:10" x14ac:dyDescent="0.2">
      <c r="A176" s="78">
        <v>173</v>
      </c>
      <c r="B176" s="79">
        <f>'Count Summary'!$C$6</f>
        <v>1</v>
      </c>
      <c r="C176" s="79" t="str">
        <f>'Count Summary'!$C$7</f>
        <v>Broadway / Lee St / Quay St / George St / Pitt St</v>
      </c>
      <c r="D176" s="80">
        <f>'Count Summary'!$C$8</f>
        <v>40267</v>
      </c>
      <c r="E176" s="91">
        <v>0.3125</v>
      </c>
      <c r="F176" s="79" t="s">
        <v>6</v>
      </c>
      <c r="G176" s="79" t="str">
        <f>'Count Summary'!$J$19</f>
        <v xml:space="preserve"> 7:30 - 7:45</v>
      </c>
      <c r="H176" s="79" t="str">
        <f>'Count Summary'!B42</f>
        <v>1_23</v>
      </c>
      <c r="I176" s="81" t="str">
        <f>'Count Summary'!C42</f>
        <v>George St Crossing</v>
      </c>
      <c r="J176" s="82">
        <f>'Count Summary'!J42</f>
        <v>0</v>
      </c>
    </row>
    <row r="177" spans="1:10" x14ac:dyDescent="0.2">
      <c r="A177" s="78">
        <v>174</v>
      </c>
      <c r="B177" s="79">
        <f>'Count Summary'!$C$6</f>
        <v>1</v>
      </c>
      <c r="C177" s="79" t="str">
        <f>'Count Summary'!$C$7</f>
        <v>Broadway / Lee St / Quay St / George St / Pitt St</v>
      </c>
      <c r="D177" s="80">
        <f>'Count Summary'!$C$8</f>
        <v>40267</v>
      </c>
      <c r="E177" s="91">
        <v>0.3125</v>
      </c>
      <c r="F177" s="79" t="s">
        <v>6</v>
      </c>
      <c r="G177" s="79" t="str">
        <f>'Count Summary'!$J$19</f>
        <v xml:space="preserve"> 7:30 - 7:45</v>
      </c>
      <c r="H177" s="79" t="str">
        <f>'Count Summary'!B43</f>
        <v>1_24</v>
      </c>
      <c r="I177" s="81" t="str">
        <f>'Count Summary'!C43</f>
        <v>Quay St Crossing</v>
      </c>
      <c r="J177" s="82">
        <f>'Count Summary'!J43</f>
        <v>1</v>
      </c>
    </row>
    <row r="178" spans="1:10" x14ac:dyDescent="0.2">
      <c r="A178" s="78">
        <v>175</v>
      </c>
      <c r="B178" s="79">
        <f>'Count Summary'!$C$6</f>
        <v>1</v>
      </c>
      <c r="C178" s="79" t="str">
        <f>'Count Summary'!$C$7</f>
        <v>Broadway / Lee St / Quay St / George St / Pitt St</v>
      </c>
      <c r="D178" s="80">
        <f>'Count Summary'!$C$8</f>
        <v>40267</v>
      </c>
      <c r="E178" s="91">
        <v>0.3125</v>
      </c>
      <c r="F178" s="79" t="s">
        <v>6</v>
      </c>
      <c r="G178" s="79" t="str">
        <f>'Count Summary'!$J$19</f>
        <v xml:space="preserve"> 7:30 - 7:45</v>
      </c>
      <c r="H178" s="79" t="str">
        <f>'Count Summary'!B44</f>
        <v>1_25</v>
      </c>
      <c r="I178" s="81" t="str">
        <f>'Count Summary'!C44</f>
        <v>Broadway St Crossing</v>
      </c>
      <c r="J178" s="82">
        <f>'Count Summary'!J44</f>
        <v>1</v>
      </c>
    </row>
    <row r="179" spans="1:10" x14ac:dyDescent="0.2">
      <c r="A179" s="78">
        <v>176</v>
      </c>
      <c r="B179" s="79">
        <f>'Count Summary'!$C$6</f>
        <v>1</v>
      </c>
      <c r="C179" s="79" t="str">
        <f>'Count Summary'!$C$7</f>
        <v>Broadway / Lee St / Quay St / George St / Pitt St</v>
      </c>
      <c r="D179" s="80">
        <f>'Count Summary'!$C$8</f>
        <v>40267</v>
      </c>
      <c r="E179" s="91">
        <v>0.32291666666666669</v>
      </c>
      <c r="F179" s="79" t="s">
        <v>6</v>
      </c>
      <c r="G179" s="79" t="str">
        <f>'Count Summary'!$K$19</f>
        <v xml:space="preserve"> 7:45 - 8:00</v>
      </c>
      <c r="H179" s="79" t="str">
        <f>'Count Summary'!B20</f>
        <v>1_01</v>
      </c>
      <c r="I179" s="81" t="str">
        <f>'Count Summary'!C20</f>
        <v>Lee St LT</v>
      </c>
      <c r="J179" s="82">
        <f>'Count Summary'!K20</f>
        <v>0</v>
      </c>
    </row>
    <row r="180" spans="1:10" x14ac:dyDescent="0.2">
      <c r="A180" s="78">
        <v>177</v>
      </c>
      <c r="B180" s="79">
        <f>'Count Summary'!$C$6</f>
        <v>1</v>
      </c>
      <c r="C180" s="79" t="str">
        <f>'Count Summary'!$C$7</f>
        <v>Broadway / Lee St / Quay St / George St / Pitt St</v>
      </c>
      <c r="D180" s="80">
        <f>'Count Summary'!$C$8</f>
        <v>40267</v>
      </c>
      <c r="E180" s="91">
        <v>0.32291666666666669</v>
      </c>
      <c r="F180" s="79" t="s">
        <v>6</v>
      </c>
      <c r="G180" s="79" t="str">
        <f>'Count Summary'!$K$19</f>
        <v xml:space="preserve"> 7:45 - 8:00</v>
      </c>
      <c r="H180" s="79" t="str">
        <f>'Count Summary'!B21</f>
        <v>1_02</v>
      </c>
      <c r="I180" s="81" t="str">
        <f>'Count Summary'!C21</f>
        <v>Lee St SLT</v>
      </c>
      <c r="J180" s="82">
        <f>'Count Summary'!K21</f>
        <v>1</v>
      </c>
    </row>
    <row r="181" spans="1:10" x14ac:dyDescent="0.2">
      <c r="A181" s="78">
        <v>178</v>
      </c>
      <c r="B181" s="79">
        <f>'Count Summary'!$C$6</f>
        <v>1</v>
      </c>
      <c r="C181" s="79" t="str">
        <f>'Count Summary'!$C$7</f>
        <v>Broadway / Lee St / Quay St / George St / Pitt St</v>
      </c>
      <c r="D181" s="80">
        <f>'Count Summary'!$C$8</f>
        <v>40267</v>
      </c>
      <c r="E181" s="91">
        <v>0.32291666666666669</v>
      </c>
      <c r="F181" s="79" t="s">
        <v>6</v>
      </c>
      <c r="G181" s="79" t="str">
        <f>'Count Summary'!$K$19</f>
        <v xml:space="preserve"> 7:45 - 8:00</v>
      </c>
      <c r="H181" s="79" t="str">
        <f>'Count Summary'!B22</f>
        <v>1_03</v>
      </c>
      <c r="I181" s="81" t="str">
        <f>'Count Summary'!C22</f>
        <v>Lee St SRT</v>
      </c>
      <c r="J181" s="82">
        <f>'Count Summary'!K22</f>
        <v>5</v>
      </c>
    </row>
    <row r="182" spans="1:10" x14ac:dyDescent="0.2">
      <c r="A182" s="78">
        <v>179</v>
      </c>
      <c r="B182" s="79">
        <f>'Count Summary'!$C$6</f>
        <v>1</v>
      </c>
      <c r="C182" s="79" t="str">
        <f>'Count Summary'!$C$7</f>
        <v>Broadway / Lee St / Quay St / George St / Pitt St</v>
      </c>
      <c r="D182" s="80">
        <f>'Count Summary'!$C$8</f>
        <v>40267</v>
      </c>
      <c r="E182" s="91">
        <v>0.32291666666666669</v>
      </c>
      <c r="F182" s="79" t="s">
        <v>6</v>
      </c>
      <c r="G182" s="79" t="str">
        <f>'Count Summary'!$K$19</f>
        <v xml:space="preserve"> 7:45 - 8:00</v>
      </c>
      <c r="H182" s="79" t="str">
        <f>'Count Summary'!B23</f>
        <v>1_04</v>
      </c>
      <c r="I182" s="81" t="str">
        <f>'Count Summary'!C23</f>
        <v>Lee St RT</v>
      </c>
      <c r="J182" s="82">
        <f>'Count Summary'!K23</f>
        <v>0</v>
      </c>
    </row>
    <row r="183" spans="1:10" x14ac:dyDescent="0.2">
      <c r="A183" s="78">
        <v>180</v>
      </c>
      <c r="B183" s="79">
        <f>'Count Summary'!$C$6</f>
        <v>1</v>
      </c>
      <c r="C183" s="79" t="str">
        <f>'Count Summary'!$C$7</f>
        <v>Broadway / Lee St / Quay St / George St / Pitt St</v>
      </c>
      <c r="D183" s="80">
        <f>'Count Summary'!$C$8</f>
        <v>40267</v>
      </c>
      <c r="E183" s="91">
        <v>0.32291666666666669</v>
      </c>
      <c r="F183" s="79" t="s">
        <v>6</v>
      </c>
      <c r="G183" s="79" t="str">
        <f>'Count Summary'!$K$19</f>
        <v xml:space="preserve"> 7:45 - 8:00</v>
      </c>
      <c r="H183" s="79" t="str">
        <f>'Count Summary'!B24</f>
        <v>1_05</v>
      </c>
      <c r="I183" s="81" t="str">
        <f>'Count Summary'!C24</f>
        <v>Pitt St LT</v>
      </c>
      <c r="J183" s="82">
        <f>'Count Summary'!K24</f>
        <v>0</v>
      </c>
    </row>
    <row r="184" spans="1:10" x14ac:dyDescent="0.2">
      <c r="A184" s="78">
        <v>181</v>
      </c>
      <c r="B184" s="79">
        <f>'Count Summary'!$C$6</f>
        <v>1</v>
      </c>
      <c r="C184" s="79" t="str">
        <f>'Count Summary'!$C$7</f>
        <v>Broadway / Lee St / Quay St / George St / Pitt St</v>
      </c>
      <c r="D184" s="80">
        <f>'Count Summary'!$C$8</f>
        <v>40267</v>
      </c>
      <c r="E184" s="91">
        <v>0.32291666666666669</v>
      </c>
      <c r="F184" s="79" t="s">
        <v>6</v>
      </c>
      <c r="G184" s="79" t="str">
        <f>'Count Summary'!$K$19</f>
        <v xml:space="preserve"> 7:45 - 8:00</v>
      </c>
      <c r="H184" s="79" t="str">
        <f>'Count Summary'!B25</f>
        <v>1_06</v>
      </c>
      <c r="I184" s="81" t="str">
        <f>'Count Summary'!C25</f>
        <v>Pitt St SLT</v>
      </c>
      <c r="J184" s="82">
        <f>'Count Summary'!K25</f>
        <v>1</v>
      </c>
    </row>
    <row r="185" spans="1:10" x14ac:dyDescent="0.2">
      <c r="A185" s="78">
        <v>182</v>
      </c>
      <c r="B185" s="79">
        <f>'Count Summary'!$C$6</f>
        <v>1</v>
      </c>
      <c r="C185" s="79" t="str">
        <f>'Count Summary'!$C$7</f>
        <v>Broadway / Lee St / Quay St / George St / Pitt St</v>
      </c>
      <c r="D185" s="80">
        <f>'Count Summary'!$C$8</f>
        <v>40267</v>
      </c>
      <c r="E185" s="91">
        <v>0.32291666666666669</v>
      </c>
      <c r="F185" s="79" t="s">
        <v>6</v>
      </c>
      <c r="G185" s="79" t="str">
        <f>'Count Summary'!$K$19</f>
        <v xml:space="preserve"> 7:45 - 8:00</v>
      </c>
      <c r="H185" s="79" t="str">
        <f>'Count Summary'!B26</f>
        <v>1_07</v>
      </c>
      <c r="I185" s="81" t="str">
        <f>'Count Summary'!C26</f>
        <v>Pitt St SRT</v>
      </c>
      <c r="J185" s="82">
        <f>'Count Summary'!K26</f>
        <v>0</v>
      </c>
    </row>
    <row r="186" spans="1:10" x14ac:dyDescent="0.2">
      <c r="A186" s="78">
        <v>183</v>
      </c>
      <c r="B186" s="79">
        <f>'Count Summary'!$C$6</f>
        <v>1</v>
      </c>
      <c r="C186" s="79" t="str">
        <f>'Count Summary'!$C$7</f>
        <v>Broadway / Lee St / Quay St / George St / Pitt St</v>
      </c>
      <c r="D186" s="80">
        <f>'Count Summary'!$C$8</f>
        <v>40267</v>
      </c>
      <c r="E186" s="91">
        <v>0.32291666666666669</v>
      </c>
      <c r="F186" s="79" t="s">
        <v>6</v>
      </c>
      <c r="G186" s="79" t="str">
        <f>'Count Summary'!$K$19</f>
        <v xml:space="preserve"> 7:45 - 8:00</v>
      </c>
      <c r="H186" s="79" t="str">
        <f>'Count Summary'!B27</f>
        <v>1_08</v>
      </c>
      <c r="I186" s="81" t="str">
        <f>'Count Summary'!C27</f>
        <v>Pitt St RT</v>
      </c>
      <c r="J186" s="82">
        <f>'Count Summary'!K27</f>
        <v>0</v>
      </c>
    </row>
    <row r="187" spans="1:10" x14ac:dyDescent="0.2">
      <c r="A187" s="78">
        <v>184</v>
      </c>
      <c r="B187" s="79">
        <f>'Count Summary'!$C$6</f>
        <v>1</v>
      </c>
      <c r="C187" s="79" t="str">
        <f>'Count Summary'!$C$7</f>
        <v>Broadway / Lee St / Quay St / George St / Pitt St</v>
      </c>
      <c r="D187" s="80">
        <f>'Count Summary'!$C$8</f>
        <v>40267</v>
      </c>
      <c r="E187" s="91">
        <v>0.32291666666666669</v>
      </c>
      <c r="F187" s="79" t="s">
        <v>6</v>
      </c>
      <c r="G187" s="79" t="str">
        <f>'Count Summary'!$K$19</f>
        <v xml:space="preserve"> 7:45 - 8:00</v>
      </c>
      <c r="H187" s="79" t="str">
        <f>'Count Summary'!B28</f>
        <v>1_09</v>
      </c>
      <c r="I187" s="81" t="str">
        <f>'Count Summary'!C28</f>
        <v>George St LT</v>
      </c>
      <c r="J187" s="82">
        <f>'Count Summary'!K28</f>
        <v>0</v>
      </c>
    </row>
    <row r="188" spans="1:10" x14ac:dyDescent="0.2">
      <c r="A188" s="78">
        <v>185</v>
      </c>
      <c r="B188" s="79">
        <f>'Count Summary'!$C$6</f>
        <v>1</v>
      </c>
      <c r="C188" s="79" t="str">
        <f>'Count Summary'!$C$7</f>
        <v>Broadway / Lee St / Quay St / George St / Pitt St</v>
      </c>
      <c r="D188" s="80">
        <f>'Count Summary'!$C$8</f>
        <v>40267</v>
      </c>
      <c r="E188" s="91">
        <v>0.32291666666666669</v>
      </c>
      <c r="F188" s="79" t="s">
        <v>6</v>
      </c>
      <c r="G188" s="79" t="str">
        <f>'Count Summary'!$K$19</f>
        <v xml:space="preserve"> 7:45 - 8:00</v>
      </c>
      <c r="H188" s="79" t="str">
        <f>'Count Summary'!B29</f>
        <v>1_10</v>
      </c>
      <c r="I188" s="81" t="str">
        <f>'Count Summary'!C29</f>
        <v>George St SLT</v>
      </c>
      <c r="J188" s="82">
        <f>'Count Summary'!K29</f>
        <v>0</v>
      </c>
    </row>
    <row r="189" spans="1:10" x14ac:dyDescent="0.2">
      <c r="A189" s="78">
        <v>186</v>
      </c>
      <c r="B189" s="79">
        <f>'Count Summary'!$C$6</f>
        <v>1</v>
      </c>
      <c r="C189" s="79" t="str">
        <f>'Count Summary'!$C$7</f>
        <v>Broadway / Lee St / Quay St / George St / Pitt St</v>
      </c>
      <c r="D189" s="80">
        <f>'Count Summary'!$C$8</f>
        <v>40267</v>
      </c>
      <c r="E189" s="91">
        <v>0.32291666666666669</v>
      </c>
      <c r="F189" s="79" t="s">
        <v>6</v>
      </c>
      <c r="G189" s="79" t="str">
        <f>'Count Summary'!$K$19</f>
        <v xml:space="preserve"> 7:45 - 8:00</v>
      </c>
      <c r="H189" s="79" t="str">
        <f>'Count Summary'!B30</f>
        <v>1_11</v>
      </c>
      <c r="I189" s="81" t="str">
        <f>'Count Summary'!C30</f>
        <v>George St SRT</v>
      </c>
      <c r="J189" s="82">
        <f>'Count Summary'!K30</f>
        <v>0</v>
      </c>
    </row>
    <row r="190" spans="1:10" x14ac:dyDescent="0.2">
      <c r="A190" s="78">
        <v>187</v>
      </c>
      <c r="B190" s="79">
        <f>'Count Summary'!$C$6</f>
        <v>1</v>
      </c>
      <c r="C190" s="79" t="str">
        <f>'Count Summary'!$C$7</f>
        <v>Broadway / Lee St / Quay St / George St / Pitt St</v>
      </c>
      <c r="D190" s="80">
        <f>'Count Summary'!$C$8</f>
        <v>40267</v>
      </c>
      <c r="E190" s="91">
        <v>0.32291666666666669</v>
      </c>
      <c r="F190" s="79" t="s">
        <v>6</v>
      </c>
      <c r="G190" s="79" t="str">
        <f>'Count Summary'!$K$19</f>
        <v xml:space="preserve"> 7:45 - 8:00</v>
      </c>
      <c r="H190" s="79" t="str">
        <f>'Count Summary'!B31</f>
        <v>1_12</v>
      </c>
      <c r="I190" s="81" t="str">
        <f>'Count Summary'!C31</f>
        <v>George St RT</v>
      </c>
      <c r="J190" s="82">
        <f>'Count Summary'!K31</f>
        <v>0</v>
      </c>
    </row>
    <row r="191" spans="1:10" x14ac:dyDescent="0.2">
      <c r="A191" s="78">
        <v>188</v>
      </c>
      <c r="B191" s="79">
        <f>'Count Summary'!$C$6</f>
        <v>1</v>
      </c>
      <c r="C191" s="79" t="str">
        <f>'Count Summary'!$C$7</f>
        <v>Broadway / Lee St / Quay St / George St / Pitt St</v>
      </c>
      <c r="D191" s="80">
        <f>'Count Summary'!$C$8</f>
        <v>40267</v>
      </c>
      <c r="E191" s="91">
        <v>0.32291666666666669</v>
      </c>
      <c r="F191" s="79" t="s">
        <v>6</v>
      </c>
      <c r="G191" s="79" t="str">
        <f>'Count Summary'!$K$19</f>
        <v xml:space="preserve"> 7:45 - 8:00</v>
      </c>
      <c r="H191" s="79" t="str">
        <f>'Count Summary'!B32</f>
        <v>1_13</v>
      </c>
      <c r="I191" s="81" t="str">
        <f>'Count Summary'!C32</f>
        <v>Quay St LT</v>
      </c>
      <c r="J191" s="82">
        <f>'Count Summary'!K32</f>
        <v>0</v>
      </c>
    </row>
    <row r="192" spans="1:10" x14ac:dyDescent="0.2">
      <c r="A192" s="78">
        <v>189</v>
      </c>
      <c r="B192" s="79">
        <f>'Count Summary'!$C$6</f>
        <v>1</v>
      </c>
      <c r="C192" s="79" t="str">
        <f>'Count Summary'!$C$7</f>
        <v>Broadway / Lee St / Quay St / George St / Pitt St</v>
      </c>
      <c r="D192" s="80">
        <f>'Count Summary'!$C$8</f>
        <v>40267</v>
      </c>
      <c r="E192" s="91">
        <v>0.32291666666666669</v>
      </c>
      <c r="F192" s="79" t="s">
        <v>6</v>
      </c>
      <c r="G192" s="79" t="str">
        <f>'Count Summary'!$K$19</f>
        <v xml:space="preserve"> 7:45 - 8:00</v>
      </c>
      <c r="H192" s="79" t="str">
        <f>'Count Summary'!B33</f>
        <v>1_14</v>
      </c>
      <c r="I192" s="81" t="str">
        <f>'Count Summary'!C33</f>
        <v>Quay St SLT</v>
      </c>
      <c r="J192" s="82">
        <f>'Count Summary'!K33</f>
        <v>0</v>
      </c>
    </row>
    <row r="193" spans="1:10" x14ac:dyDescent="0.2">
      <c r="A193" s="78">
        <v>190</v>
      </c>
      <c r="B193" s="79">
        <f>'Count Summary'!$C$6</f>
        <v>1</v>
      </c>
      <c r="C193" s="79" t="str">
        <f>'Count Summary'!$C$7</f>
        <v>Broadway / Lee St / Quay St / George St / Pitt St</v>
      </c>
      <c r="D193" s="80">
        <f>'Count Summary'!$C$8</f>
        <v>40267</v>
      </c>
      <c r="E193" s="91">
        <v>0.32291666666666669</v>
      </c>
      <c r="F193" s="79" t="s">
        <v>6</v>
      </c>
      <c r="G193" s="79" t="str">
        <f>'Count Summary'!$K$19</f>
        <v xml:space="preserve"> 7:45 - 8:00</v>
      </c>
      <c r="H193" s="79" t="str">
        <f>'Count Summary'!B34</f>
        <v>1_15</v>
      </c>
      <c r="I193" s="81" t="str">
        <f>'Count Summary'!C34</f>
        <v>Quay St SRT</v>
      </c>
      <c r="J193" s="82">
        <f>'Count Summary'!K34</f>
        <v>1</v>
      </c>
    </row>
    <row r="194" spans="1:10" x14ac:dyDescent="0.2">
      <c r="A194" s="78">
        <v>191</v>
      </c>
      <c r="B194" s="79">
        <f>'Count Summary'!$C$6</f>
        <v>1</v>
      </c>
      <c r="C194" s="79" t="str">
        <f>'Count Summary'!$C$7</f>
        <v>Broadway / Lee St / Quay St / George St / Pitt St</v>
      </c>
      <c r="D194" s="80">
        <f>'Count Summary'!$C$8</f>
        <v>40267</v>
      </c>
      <c r="E194" s="91">
        <v>0.32291666666666669</v>
      </c>
      <c r="F194" s="79" t="s">
        <v>6</v>
      </c>
      <c r="G194" s="79" t="str">
        <f>'Count Summary'!$K$19</f>
        <v xml:space="preserve"> 7:45 - 8:00</v>
      </c>
      <c r="H194" s="79" t="str">
        <f>'Count Summary'!B35</f>
        <v>1_16</v>
      </c>
      <c r="I194" s="81" t="str">
        <f>'Count Summary'!C35</f>
        <v>Quay St RT</v>
      </c>
      <c r="J194" s="82">
        <f>'Count Summary'!K35</f>
        <v>0</v>
      </c>
    </row>
    <row r="195" spans="1:10" x14ac:dyDescent="0.2">
      <c r="A195" s="78">
        <v>192</v>
      </c>
      <c r="B195" s="79">
        <f>'Count Summary'!$C$6</f>
        <v>1</v>
      </c>
      <c r="C195" s="79" t="str">
        <f>'Count Summary'!$C$7</f>
        <v>Broadway / Lee St / Quay St / George St / Pitt St</v>
      </c>
      <c r="D195" s="80">
        <f>'Count Summary'!$C$8</f>
        <v>40267</v>
      </c>
      <c r="E195" s="91">
        <v>0.32291666666666669</v>
      </c>
      <c r="F195" s="79" t="s">
        <v>6</v>
      </c>
      <c r="G195" s="79" t="str">
        <f>'Count Summary'!$K$19</f>
        <v xml:space="preserve"> 7:45 - 8:00</v>
      </c>
      <c r="H195" s="79" t="str">
        <f>'Count Summary'!B36</f>
        <v>1_17</v>
      </c>
      <c r="I195" s="81" t="str">
        <f>'Count Summary'!C36</f>
        <v>Broadway St LT</v>
      </c>
      <c r="J195" s="82">
        <f>'Count Summary'!K36</f>
        <v>0</v>
      </c>
    </row>
    <row r="196" spans="1:10" x14ac:dyDescent="0.2">
      <c r="A196" s="78">
        <v>193</v>
      </c>
      <c r="B196" s="79">
        <f>'Count Summary'!$C$6</f>
        <v>1</v>
      </c>
      <c r="C196" s="79" t="str">
        <f>'Count Summary'!$C$7</f>
        <v>Broadway / Lee St / Quay St / George St / Pitt St</v>
      </c>
      <c r="D196" s="80">
        <f>'Count Summary'!$C$8</f>
        <v>40267</v>
      </c>
      <c r="E196" s="91">
        <v>0.32291666666666669</v>
      </c>
      <c r="F196" s="79" t="s">
        <v>6</v>
      </c>
      <c r="G196" s="79" t="str">
        <f>'Count Summary'!$K$19</f>
        <v xml:space="preserve"> 7:45 - 8:00</v>
      </c>
      <c r="H196" s="79" t="str">
        <f>'Count Summary'!B37</f>
        <v>1_18</v>
      </c>
      <c r="I196" s="81" t="str">
        <f>'Count Summary'!C37</f>
        <v>Broadway St SLT</v>
      </c>
      <c r="J196" s="82">
        <f>'Count Summary'!K37</f>
        <v>1</v>
      </c>
    </row>
    <row r="197" spans="1:10" x14ac:dyDescent="0.2">
      <c r="A197" s="78">
        <v>194</v>
      </c>
      <c r="B197" s="79">
        <f>'Count Summary'!$C$6</f>
        <v>1</v>
      </c>
      <c r="C197" s="79" t="str">
        <f>'Count Summary'!$C$7</f>
        <v>Broadway / Lee St / Quay St / George St / Pitt St</v>
      </c>
      <c r="D197" s="80">
        <f>'Count Summary'!$C$8</f>
        <v>40267</v>
      </c>
      <c r="E197" s="91">
        <v>0.32291666666666669</v>
      </c>
      <c r="F197" s="79" t="s">
        <v>6</v>
      </c>
      <c r="G197" s="79" t="str">
        <f>'Count Summary'!$K$19</f>
        <v xml:space="preserve"> 7:45 - 8:00</v>
      </c>
      <c r="H197" s="79" t="str">
        <f>'Count Summary'!B38</f>
        <v>1_19</v>
      </c>
      <c r="I197" s="81" t="str">
        <f>'Count Summary'!C38</f>
        <v>Broadway St SRT</v>
      </c>
      <c r="J197" s="82">
        <f>'Count Summary'!K38</f>
        <v>2</v>
      </c>
    </row>
    <row r="198" spans="1:10" x14ac:dyDescent="0.2">
      <c r="A198" s="78">
        <v>195</v>
      </c>
      <c r="B198" s="79">
        <f>'Count Summary'!$C$6</f>
        <v>1</v>
      </c>
      <c r="C198" s="79" t="str">
        <f>'Count Summary'!$C$7</f>
        <v>Broadway / Lee St / Quay St / George St / Pitt St</v>
      </c>
      <c r="D198" s="80">
        <f>'Count Summary'!$C$8</f>
        <v>40267</v>
      </c>
      <c r="E198" s="91">
        <v>0.32291666666666669</v>
      </c>
      <c r="F198" s="79" t="s">
        <v>6</v>
      </c>
      <c r="G198" s="79" t="str">
        <f>'Count Summary'!$K$19</f>
        <v xml:space="preserve"> 7:45 - 8:00</v>
      </c>
      <c r="H198" s="79" t="str">
        <f>'Count Summary'!B39</f>
        <v>1_20</v>
      </c>
      <c r="I198" s="81" t="str">
        <f>'Count Summary'!C39</f>
        <v>Broadway St RT</v>
      </c>
      <c r="J198" s="82">
        <f>'Count Summary'!K39</f>
        <v>0</v>
      </c>
    </row>
    <row r="199" spans="1:10" x14ac:dyDescent="0.2">
      <c r="A199" s="78">
        <v>196</v>
      </c>
      <c r="B199" s="79">
        <f>'Count Summary'!$C$6</f>
        <v>1</v>
      </c>
      <c r="C199" s="79" t="str">
        <f>'Count Summary'!$C$7</f>
        <v>Broadway / Lee St / Quay St / George St / Pitt St</v>
      </c>
      <c r="D199" s="80">
        <f>'Count Summary'!$C$8</f>
        <v>40267</v>
      </c>
      <c r="E199" s="91">
        <v>0.32291666666666669</v>
      </c>
      <c r="F199" s="79" t="s">
        <v>6</v>
      </c>
      <c r="G199" s="79" t="str">
        <f>'Count Summary'!$K$19</f>
        <v xml:space="preserve"> 7:45 - 8:00</v>
      </c>
      <c r="H199" s="79" t="str">
        <f>'Count Summary'!B40</f>
        <v>1_21</v>
      </c>
      <c r="I199" s="81" t="str">
        <f>'Count Summary'!C40</f>
        <v>Lee St Crossing</v>
      </c>
      <c r="J199" s="82">
        <f>'Count Summary'!K40</f>
        <v>0</v>
      </c>
    </row>
    <row r="200" spans="1:10" x14ac:dyDescent="0.2">
      <c r="A200" s="78">
        <v>197</v>
      </c>
      <c r="B200" s="79">
        <f>'Count Summary'!$C$6</f>
        <v>1</v>
      </c>
      <c r="C200" s="79" t="str">
        <f>'Count Summary'!$C$7</f>
        <v>Broadway / Lee St / Quay St / George St / Pitt St</v>
      </c>
      <c r="D200" s="80">
        <f>'Count Summary'!$C$8</f>
        <v>40267</v>
      </c>
      <c r="E200" s="91">
        <v>0.32291666666666669</v>
      </c>
      <c r="F200" s="79" t="s">
        <v>6</v>
      </c>
      <c r="G200" s="79" t="str">
        <f>'Count Summary'!$K$19</f>
        <v xml:space="preserve"> 7:45 - 8:00</v>
      </c>
      <c r="H200" s="79" t="str">
        <f>'Count Summary'!B41</f>
        <v>1_22</v>
      </c>
      <c r="I200" s="81" t="str">
        <f>'Count Summary'!C41</f>
        <v>Pitt St Crossing</v>
      </c>
      <c r="J200" s="82">
        <f>'Count Summary'!K41</f>
        <v>0</v>
      </c>
    </row>
    <row r="201" spans="1:10" x14ac:dyDescent="0.2">
      <c r="A201" s="78">
        <v>198</v>
      </c>
      <c r="B201" s="79">
        <f>'Count Summary'!$C$6</f>
        <v>1</v>
      </c>
      <c r="C201" s="79" t="str">
        <f>'Count Summary'!$C$7</f>
        <v>Broadway / Lee St / Quay St / George St / Pitt St</v>
      </c>
      <c r="D201" s="80">
        <f>'Count Summary'!$C$8</f>
        <v>40267</v>
      </c>
      <c r="E201" s="91">
        <v>0.32291666666666669</v>
      </c>
      <c r="F201" s="79" t="s">
        <v>6</v>
      </c>
      <c r="G201" s="79" t="str">
        <f>'Count Summary'!$K$19</f>
        <v xml:space="preserve"> 7:45 - 8:00</v>
      </c>
      <c r="H201" s="79" t="str">
        <f>'Count Summary'!B42</f>
        <v>1_23</v>
      </c>
      <c r="I201" s="81" t="str">
        <f>'Count Summary'!C42</f>
        <v>George St Crossing</v>
      </c>
      <c r="J201" s="82">
        <f>'Count Summary'!K42</f>
        <v>0</v>
      </c>
    </row>
    <row r="202" spans="1:10" x14ac:dyDescent="0.2">
      <c r="A202" s="78">
        <v>199</v>
      </c>
      <c r="B202" s="79">
        <f>'Count Summary'!$C$6</f>
        <v>1</v>
      </c>
      <c r="C202" s="79" t="str">
        <f>'Count Summary'!$C$7</f>
        <v>Broadway / Lee St / Quay St / George St / Pitt St</v>
      </c>
      <c r="D202" s="80">
        <f>'Count Summary'!$C$8</f>
        <v>40267</v>
      </c>
      <c r="E202" s="91">
        <v>0.32291666666666669</v>
      </c>
      <c r="F202" s="79" t="s">
        <v>6</v>
      </c>
      <c r="G202" s="79" t="str">
        <f>'Count Summary'!$K$19</f>
        <v xml:space="preserve"> 7:45 - 8:00</v>
      </c>
      <c r="H202" s="79" t="str">
        <f>'Count Summary'!B43</f>
        <v>1_24</v>
      </c>
      <c r="I202" s="81" t="str">
        <f>'Count Summary'!C43</f>
        <v>Quay St Crossing</v>
      </c>
      <c r="J202" s="82">
        <f>'Count Summary'!K43</f>
        <v>0</v>
      </c>
    </row>
    <row r="203" spans="1:10" x14ac:dyDescent="0.2">
      <c r="A203" s="78">
        <v>200</v>
      </c>
      <c r="B203" s="79">
        <f>'Count Summary'!$C$6</f>
        <v>1</v>
      </c>
      <c r="C203" s="79" t="str">
        <f>'Count Summary'!$C$7</f>
        <v>Broadway / Lee St / Quay St / George St / Pitt St</v>
      </c>
      <c r="D203" s="80">
        <f>'Count Summary'!$C$8</f>
        <v>40267</v>
      </c>
      <c r="E203" s="91">
        <v>0.32291666666666669</v>
      </c>
      <c r="F203" s="79" t="s">
        <v>6</v>
      </c>
      <c r="G203" s="79" t="str">
        <f>'Count Summary'!$K$19</f>
        <v xml:space="preserve"> 7:45 - 8:00</v>
      </c>
      <c r="H203" s="79" t="str">
        <f>'Count Summary'!B44</f>
        <v>1_25</v>
      </c>
      <c r="I203" s="81" t="str">
        <f>'Count Summary'!C44</f>
        <v>Broadway St Crossing</v>
      </c>
      <c r="J203" s="82">
        <f>'Count Summary'!K44</f>
        <v>0</v>
      </c>
    </row>
    <row r="204" spans="1:10" x14ac:dyDescent="0.2">
      <c r="A204" s="78">
        <v>201</v>
      </c>
      <c r="B204" s="79">
        <f>'Count Summary'!$C$6</f>
        <v>1</v>
      </c>
      <c r="C204" s="79" t="str">
        <f>'Count Summary'!$C$7</f>
        <v>Broadway / Lee St / Quay St / George St / Pitt St</v>
      </c>
      <c r="D204" s="80">
        <f>'Count Summary'!$C$8</f>
        <v>40267</v>
      </c>
      <c r="E204" s="91">
        <v>0.33333333333333331</v>
      </c>
      <c r="F204" s="79" t="s">
        <v>6</v>
      </c>
      <c r="G204" s="79" t="str">
        <f>'Count Summary'!$L$19</f>
        <v xml:space="preserve"> 8:00 - 8:15</v>
      </c>
      <c r="H204" s="79" t="str">
        <f>'Count Summary'!B20</f>
        <v>1_01</v>
      </c>
      <c r="I204" s="81" t="str">
        <f>'Count Summary'!C20</f>
        <v>Lee St LT</v>
      </c>
      <c r="J204" s="82">
        <f>'Count Summary'!L20</f>
        <v>0</v>
      </c>
    </row>
    <row r="205" spans="1:10" x14ac:dyDescent="0.2">
      <c r="A205" s="78">
        <v>202</v>
      </c>
      <c r="B205" s="79">
        <f>'Count Summary'!$C$6</f>
        <v>1</v>
      </c>
      <c r="C205" s="79" t="str">
        <f>'Count Summary'!$C$7</f>
        <v>Broadway / Lee St / Quay St / George St / Pitt St</v>
      </c>
      <c r="D205" s="80">
        <f>'Count Summary'!$C$8</f>
        <v>40267</v>
      </c>
      <c r="E205" s="91">
        <v>0.33333333333333331</v>
      </c>
      <c r="F205" s="79" t="s">
        <v>6</v>
      </c>
      <c r="G205" s="79" t="str">
        <f>'Count Summary'!$L$19</f>
        <v xml:space="preserve"> 8:00 - 8:15</v>
      </c>
      <c r="H205" s="79" t="str">
        <f>'Count Summary'!B21</f>
        <v>1_02</v>
      </c>
      <c r="I205" s="81" t="str">
        <f>'Count Summary'!C21</f>
        <v>Lee St SLT</v>
      </c>
      <c r="J205" s="82">
        <f>'Count Summary'!L21</f>
        <v>1</v>
      </c>
    </row>
    <row r="206" spans="1:10" x14ac:dyDescent="0.2">
      <c r="A206" s="78">
        <v>203</v>
      </c>
      <c r="B206" s="79">
        <f>'Count Summary'!$C$6</f>
        <v>1</v>
      </c>
      <c r="C206" s="79" t="str">
        <f>'Count Summary'!$C$7</f>
        <v>Broadway / Lee St / Quay St / George St / Pitt St</v>
      </c>
      <c r="D206" s="80">
        <f>'Count Summary'!$C$8</f>
        <v>40267</v>
      </c>
      <c r="E206" s="91">
        <v>0.33333333333333331</v>
      </c>
      <c r="F206" s="79" t="s">
        <v>6</v>
      </c>
      <c r="G206" s="79" t="str">
        <f>'Count Summary'!$L$19</f>
        <v xml:space="preserve"> 8:00 - 8:15</v>
      </c>
      <c r="H206" s="79" t="str">
        <f>'Count Summary'!B22</f>
        <v>1_03</v>
      </c>
      <c r="I206" s="81" t="str">
        <f>'Count Summary'!C22</f>
        <v>Lee St SRT</v>
      </c>
      <c r="J206" s="82">
        <f>'Count Summary'!L22</f>
        <v>6</v>
      </c>
    </row>
    <row r="207" spans="1:10" x14ac:dyDescent="0.2">
      <c r="A207" s="78">
        <v>204</v>
      </c>
      <c r="B207" s="79">
        <f>'Count Summary'!$C$6</f>
        <v>1</v>
      </c>
      <c r="C207" s="79" t="str">
        <f>'Count Summary'!$C$7</f>
        <v>Broadway / Lee St / Quay St / George St / Pitt St</v>
      </c>
      <c r="D207" s="80">
        <f>'Count Summary'!$C$8</f>
        <v>40267</v>
      </c>
      <c r="E207" s="91">
        <v>0.33333333333333331</v>
      </c>
      <c r="F207" s="79" t="s">
        <v>6</v>
      </c>
      <c r="G207" s="79" t="str">
        <f>'Count Summary'!$L$19</f>
        <v xml:space="preserve"> 8:00 - 8:15</v>
      </c>
      <c r="H207" s="79" t="str">
        <f>'Count Summary'!B23</f>
        <v>1_04</v>
      </c>
      <c r="I207" s="81" t="str">
        <f>'Count Summary'!C23</f>
        <v>Lee St RT</v>
      </c>
      <c r="J207" s="82">
        <f>'Count Summary'!L23</f>
        <v>11</v>
      </c>
    </row>
    <row r="208" spans="1:10" x14ac:dyDescent="0.2">
      <c r="A208" s="78">
        <v>205</v>
      </c>
      <c r="B208" s="79">
        <f>'Count Summary'!$C$6</f>
        <v>1</v>
      </c>
      <c r="C208" s="79" t="str">
        <f>'Count Summary'!$C$7</f>
        <v>Broadway / Lee St / Quay St / George St / Pitt St</v>
      </c>
      <c r="D208" s="80">
        <f>'Count Summary'!$C$8</f>
        <v>40267</v>
      </c>
      <c r="E208" s="91">
        <v>0.33333333333333331</v>
      </c>
      <c r="F208" s="79" t="s">
        <v>6</v>
      </c>
      <c r="G208" s="79" t="str">
        <f>'Count Summary'!$L$19</f>
        <v xml:space="preserve"> 8:00 - 8:15</v>
      </c>
      <c r="H208" s="79" t="str">
        <f>'Count Summary'!B24</f>
        <v>1_05</v>
      </c>
      <c r="I208" s="81" t="str">
        <f>'Count Summary'!C24</f>
        <v>Pitt St LT</v>
      </c>
      <c r="J208" s="82">
        <f>'Count Summary'!L24</f>
        <v>1</v>
      </c>
    </row>
    <row r="209" spans="1:10" x14ac:dyDescent="0.2">
      <c r="A209" s="78">
        <v>206</v>
      </c>
      <c r="B209" s="79">
        <f>'Count Summary'!$C$6</f>
        <v>1</v>
      </c>
      <c r="C209" s="79" t="str">
        <f>'Count Summary'!$C$7</f>
        <v>Broadway / Lee St / Quay St / George St / Pitt St</v>
      </c>
      <c r="D209" s="80">
        <f>'Count Summary'!$C$8</f>
        <v>40267</v>
      </c>
      <c r="E209" s="91">
        <v>0.33333333333333331</v>
      </c>
      <c r="F209" s="79" t="s">
        <v>6</v>
      </c>
      <c r="G209" s="79" t="str">
        <f>'Count Summary'!$L$19</f>
        <v xml:space="preserve"> 8:00 - 8:15</v>
      </c>
      <c r="H209" s="79" t="str">
        <f>'Count Summary'!B25</f>
        <v>1_06</v>
      </c>
      <c r="I209" s="81" t="str">
        <f>'Count Summary'!C25</f>
        <v>Pitt St SLT</v>
      </c>
      <c r="J209" s="82">
        <f>'Count Summary'!L25</f>
        <v>1</v>
      </c>
    </row>
    <row r="210" spans="1:10" x14ac:dyDescent="0.2">
      <c r="A210" s="78">
        <v>207</v>
      </c>
      <c r="B210" s="79">
        <f>'Count Summary'!$C$6</f>
        <v>1</v>
      </c>
      <c r="C210" s="79" t="str">
        <f>'Count Summary'!$C$7</f>
        <v>Broadway / Lee St / Quay St / George St / Pitt St</v>
      </c>
      <c r="D210" s="80">
        <f>'Count Summary'!$C$8</f>
        <v>40267</v>
      </c>
      <c r="E210" s="91">
        <v>0.33333333333333331</v>
      </c>
      <c r="F210" s="79" t="s">
        <v>6</v>
      </c>
      <c r="G210" s="79" t="str">
        <f>'Count Summary'!$L$19</f>
        <v xml:space="preserve"> 8:00 - 8:15</v>
      </c>
      <c r="H210" s="79" t="str">
        <f>'Count Summary'!B26</f>
        <v>1_07</v>
      </c>
      <c r="I210" s="81" t="str">
        <f>'Count Summary'!C26</f>
        <v>Pitt St SRT</v>
      </c>
      <c r="J210" s="82">
        <f>'Count Summary'!L26</f>
        <v>0</v>
      </c>
    </row>
    <row r="211" spans="1:10" x14ac:dyDescent="0.2">
      <c r="A211" s="78">
        <v>208</v>
      </c>
      <c r="B211" s="79">
        <f>'Count Summary'!$C$6</f>
        <v>1</v>
      </c>
      <c r="C211" s="79" t="str">
        <f>'Count Summary'!$C$7</f>
        <v>Broadway / Lee St / Quay St / George St / Pitt St</v>
      </c>
      <c r="D211" s="80">
        <f>'Count Summary'!$C$8</f>
        <v>40267</v>
      </c>
      <c r="E211" s="91">
        <v>0.33333333333333331</v>
      </c>
      <c r="F211" s="79" t="s">
        <v>6</v>
      </c>
      <c r="G211" s="79" t="str">
        <f>'Count Summary'!$L$19</f>
        <v xml:space="preserve"> 8:00 - 8:15</v>
      </c>
      <c r="H211" s="79" t="str">
        <f>'Count Summary'!B27</f>
        <v>1_08</v>
      </c>
      <c r="I211" s="81" t="str">
        <f>'Count Summary'!C27</f>
        <v>Pitt St RT</v>
      </c>
      <c r="J211" s="82">
        <f>'Count Summary'!L27</f>
        <v>0</v>
      </c>
    </row>
    <row r="212" spans="1:10" x14ac:dyDescent="0.2">
      <c r="A212" s="78">
        <v>209</v>
      </c>
      <c r="B212" s="79">
        <f>'Count Summary'!$C$6</f>
        <v>1</v>
      </c>
      <c r="C212" s="79" t="str">
        <f>'Count Summary'!$C$7</f>
        <v>Broadway / Lee St / Quay St / George St / Pitt St</v>
      </c>
      <c r="D212" s="80">
        <f>'Count Summary'!$C$8</f>
        <v>40267</v>
      </c>
      <c r="E212" s="91">
        <v>0.33333333333333331</v>
      </c>
      <c r="F212" s="79" t="s">
        <v>6</v>
      </c>
      <c r="G212" s="79" t="str">
        <f>'Count Summary'!$L$19</f>
        <v xml:space="preserve"> 8:00 - 8:15</v>
      </c>
      <c r="H212" s="79" t="str">
        <f>'Count Summary'!B28</f>
        <v>1_09</v>
      </c>
      <c r="I212" s="81" t="str">
        <f>'Count Summary'!C28</f>
        <v>George St LT</v>
      </c>
      <c r="J212" s="82">
        <f>'Count Summary'!L28</f>
        <v>0</v>
      </c>
    </row>
    <row r="213" spans="1:10" x14ac:dyDescent="0.2">
      <c r="A213" s="78">
        <v>210</v>
      </c>
      <c r="B213" s="79">
        <f>'Count Summary'!$C$6</f>
        <v>1</v>
      </c>
      <c r="C213" s="79" t="str">
        <f>'Count Summary'!$C$7</f>
        <v>Broadway / Lee St / Quay St / George St / Pitt St</v>
      </c>
      <c r="D213" s="80">
        <f>'Count Summary'!$C$8</f>
        <v>40267</v>
      </c>
      <c r="E213" s="91">
        <v>0.33333333333333331</v>
      </c>
      <c r="F213" s="79" t="s">
        <v>6</v>
      </c>
      <c r="G213" s="79" t="str">
        <f>'Count Summary'!$L$19</f>
        <v xml:space="preserve"> 8:00 - 8:15</v>
      </c>
      <c r="H213" s="79" t="str">
        <f>'Count Summary'!B29</f>
        <v>1_10</v>
      </c>
      <c r="I213" s="81" t="str">
        <f>'Count Summary'!C29</f>
        <v>George St SLT</v>
      </c>
      <c r="J213" s="82">
        <f>'Count Summary'!L29</f>
        <v>2</v>
      </c>
    </row>
    <row r="214" spans="1:10" x14ac:dyDescent="0.2">
      <c r="A214" s="78">
        <v>211</v>
      </c>
      <c r="B214" s="79">
        <f>'Count Summary'!$C$6</f>
        <v>1</v>
      </c>
      <c r="C214" s="79" t="str">
        <f>'Count Summary'!$C$7</f>
        <v>Broadway / Lee St / Quay St / George St / Pitt St</v>
      </c>
      <c r="D214" s="80">
        <f>'Count Summary'!$C$8</f>
        <v>40267</v>
      </c>
      <c r="E214" s="91">
        <v>0.33333333333333331</v>
      </c>
      <c r="F214" s="79" t="s">
        <v>6</v>
      </c>
      <c r="G214" s="79" t="str">
        <f>'Count Summary'!$L$19</f>
        <v xml:space="preserve"> 8:00 - 8:15</v>
      </c>
      <c r="H214" s="79" t="str">
        <f>'Count Summary'!B30</f>
        <v>1_11</v>
      </c>
      <c r="I214" s="81" t="str">
        <f>'Count Summary'!C30</f>
        <v>George St SRT</v>
      </c>
      <c r="J214" s="82">
        <f>'Count Summary'!L30</f>
        <v>1</v>
      </c>
    </row>
    <row r="215" spans="1:10" x14ac:dyDescent="0.2">
      <c r="A215" s="78">
        <v>212</v>
      </c>
      <c r="B215" s="79">
        <f>'Count Summary'!$C$6</f>
        <v>1</v>
      </c>
      <c r="C215" s="79" t="str">
        <f>'Count Summary'!$C$7</f>
        <v>Broadway / Lee St / Quay St / George St / Pitt St</v>
      </c>
      <c r="D215" s="80">
        <f>'Count Summary'!$C$8</f>
        <v>40267</v>
      </c>
      <c r="E215" s="91">
        <v>0.33333333333333331</v>
      </c>
      <c r="F215" s="79" t="s">
        <v>6</v>
      </c>
      <c r="G215" s="79" t="str">
        <f>'Count Summary'!$L$19</f>
        <v xml:space="preserve"> 8:00 - 8:15</v>
      </c>
      <c r="H215" s="79" t="str">
        <f>'Count Summary'!B31</f>
        <v>1_12</v>
      </c>
      <c r="I215" s="81" t="str">
        <f>'Count Summary'!C31</f>
        <v>George St RT</v>
      </c>
      <c r="J215" s="82">
        <f>'Count Summary'!L31</f>
        <v>0</v>
      </c>
    </row>
    <row r="216" spans="1:10" x14ac:dyDescent="0.2">
      <c r="A216" s="78">
        <v>213</v>
      </c>
      <c r="B216" s="79">
        <f>'Count Summary'!$C$6</f>
        <v>1</v>
      </c>
      <c r="C216" s="79" t="str">
        <f>'Count Summary'!$C$7</f>
        <v>Broadway / Lee St / Quay St / George St / Pitt St</v>
      </c>
      <c r="D216" s="80">
        <f>'Count Summary'!$C$8</f>
        <v>40267</v>
      </c>
      <c r="E216" s="91">
        <v>0.33333333333333331</v>
      </c>
      <c r="F216" s="79" t="s">
        <v>6</v>
      </c>
      <c r="G216" s="79" t="str">
        <f>'Count Summary'!$L$19</f>
        <v xml:space="preserve"> 8:00 - 8:15</v>
      </c>
      <c r="H216" s="79" t="str">
        <f>'Count Summary'!B32</f>
        <v>1_13</v>
      </c>
      <c r="I216" s="81" t="str">
        <f>'Count Summary'!C32</f>
        <v>Quay St LT</v>
      </c>
      <c r="J216" s="82">
        <f>'Count Summary'!L32</f>
        <v>0</v>
      </c>
    </row>
    <row r="217" spans="1:10" x14ac:dyDescent="0.2">
      <c r="A217" s="78">
        <v>214</v>
      </c>
      <c r="B217" s="79">
        <f>'Count Summary'!$C$6</f>
        <v>1</v>
      </c>
      <c r="C217" s="79" t="str">
        <f>'Count Summary'!$C$7</f>
        <v>Broadway / Lee St / Quay St / George St / Pitt St</v>
      </c>
      <c r="D217" s="80">
        <f>'Count Summary'!$C$8</f>
        <v>40267</v>
      </c>
      <c r="E217" s="91">
        <v>0.33333333333333331</v>
      </c>
      <c r="F217" s="79" t="s">
        <v>6</v>
      </c>
      <c r="G217" s="79" t="str">
        <f>'Count Summary'!$L$19</f>
        <v xml:space="preserve"> 8:00 - 8:15</v>
      </c>
      <c r="H217" s="79" t="str">
        <f>'Count Summary'!B33</f>
        <v>1_14</v>
      </c>
      <c r="I217" s="81" t="str">
        <f>'Count Summary'!C33</f>
        <v>Quay St SLT</v>
      </c>
      <c r="J217" s="82">
        <f>'Count Summary'!L33</f>
        <v>0</v>
      </c>
    </row>
    <row r="218" spans="1:10" x14ac:dyDescent="0.2">
      <c r="A218" s="78">
        <v>215</v>
      </c>
      <c r="B218" s="79">
        <f>'Count Summary'!$C$6</f>
        <v>1</v>
      </c>
      <c r="C218" s="79" t="str">
        <f>'Count Summary'!$C$7</f>
        <v>Broadway / Lee St / Quay St / George St / Pitt St</v>
      </c>
      <c r="D218" s="80">
        <f>'Count Summary'!$C$8</f>
        <v>40267</v>
      </c>
      <c r="E218" s="91">
        <v>0.33333333333333331</v>
      </c>
      <c r="F218" s="79" t="s">
        <v>6</v>
      </c>
      <c r="G218" s="79" t="str">
        <f>'Count Summary'!$L$19</f>
        <v xml:space="preserve"> 8:00 - 8:15</v>
      </c>
      <c r="H218" s="79" t="str">
        <f>'Count Summary'!B34</f>
        <v>1_15</v>
      </c>
      <c r="I218" s="81" t="str">
        <f>'Count Summary'!C34</f>
        <v>Quay St SRT</v>
      </c>
      <c r="J218" s="82">
        <f>'Count Summary'!L34</f>
        <v>0</v>
      </c>
    </row>
    <row r="219" spans="1:10" x14ac:dyDescent="0.2">
      <c r="A219" s="78">
        <v>216</v>
      </c>
      <c r="B219" s="79">
        <f>'Count Summary'!$C$6</f>
        <v>1</v>
      </c>
      <c r="C219" s="79" t="str">
        <f>'Count Summary'!$C$7</f>
        <v>Broadway / Lee St / Quay St / George St / Pitt St</v>
      </c>
      <c r="D219" s="80">
        <f>'Count Summary'!$C$8</f>
        <v>40267</v>
      </c>
      <c r="E219" s="91">
        <v>0.33333333333333331</v>
      </c>
      <c r="F219" s="79" t="s">
        <v>6</v>
      </c>
      <c r="G219" s="79" t="str">
        <f>'Count Summary'!$L$19</f>
        <v xml:space="preserve"> 8:00 - 8:15</v>
      </c>
      <c r="H219" s="79" t="str">
        <f>'Count Summary'!B35</f>
        <v>1_16</v>
      </c>
      <c r="I219" s="81" t="str">
        <f>'Count Summary'!C35</f>
        <v>Quay St RT</v>
      </c>
      <c r="J219" s="82">
        <f>'Count Summary'!L35</f>
        <v>0</v>
      </c>
    </row>
    <row r="220" spans="1:10" x14ac:dyDescent="0.2">
      <c r="A220" s="78">
        <v>217</v>
      </c>
      <c r="B220" s="79">
        <f>'Count Summary'!$C$6</f>
        <v>1</v>
      </c>
      <c r="C220" s="79" t="str">
        <f>'Count Summary'!$C$7</f>
        <v>Broadway / Lee St / Quay St / George St / Pitt St</v>
      </c>
      <c r="D220" s="80">
        <f>'Count Summary'!$C$8</f>
        <v>40267</v>
      </c>
      <c r="E220" s="91">
        <v>0.33333333333333331</v>
      </c>
      <c r="F220" s="79" t="s">
        <v>6</v>
      </c>
      <c r="G220" s="79" t="str">
        <f>'Count Summary'!$L$19</f>
        <v xml:space="preserve"> 8:00 - 8:15</v>
      </c>
      <c r="H220" s="79" t="str">
        <f>'Count Summary'!B36</f>
        <v>1_17</v>
      </c>
      <c r="I220" s="81" t="str">
        <f>'Count Summary'!C36</f>
        <v>Broadway St LT</v>
      </c>
      <c r="J220" s="82">
        <f>'Count Summary'!L36</f>
        <v>0</v>
      </c>
    </row>
    <row r="221" spans="1:10" x14ac:dyDescent="0.2">
      <c r="A221" s="78">
        <v>218</v>
      </c>
      <c r="B221" s="79">
        <f>'Count Summary'!$C$6</f>
        <v>1</v>
      </c>
      <c r="C221" s="79" t="str">
        <f>'Count Summary'!$C$7</f>
        <v>Broadway / Lee St / Quay St / George St / Pitt St</v>
      </c>
      <c r="D221" s="80">
        <f>'Count Summary'!$C$8</f>
        <v>40267</v>
      </c>
      <c r="E221" s="91">
        <v>0.33333333333333331</v>
      </c>
      <c r="F221" s="79" t="s">
        <v>6</v>
      </c>
      <c r="G221" s="79" t="str">
        <f>'Count Summary'!$L$19</f>
        <v xml:space="preserve"> 8:00 - 8:15</v>
      </c>
      <c r="H221" s="79" t="str">
        <f>'Count Summary'!B37</f>
        <v>1_18</v>
      </c>
      <c r="I221" s="81" t="str">
        <f>'Count Summary'!C37</f>
        <v>Broadway St SLT</v>
      </c>
      <c r="J221" s="82">
        <f>'Count Summary'!L37</f>
        <v>4</v>
      </c>
    </row>
    <row r="222" spans="1:10" x14ac:dyDescent="0.2">
      <c r="A222" s="78">
        <v>219</v>
      </c>
      <c r="B222" s="79">
        <f>'Count Summary'!$C$6</f>
        <v>1</v>
      </c>
      <c r="C222" s="79" t="str">
        <f>'Count Summary'!$C$7</f>
        <v>Broadway / Lee St / Quay St / George St / Pitt St</v>
      </c>
      <c r="D222" s="80">
        <f>'Count Summary'!$C$8</f>
        <v>40267</v>
      </c>
      <c r="E222" s="91">
        <v>0.33333333333333331</v>
      </c>
      <c r="F222" s="79" t="s">
        <v>6</v>
      </c>
      <c r="G222" s="79" t="str">
        <f>'Count Summary'!$L$19</f>
        <v xml:space="preserve"> 8:00 - 8:15</v>
      </c>
      <c r="H222" s="79" t="str">
        <f>'Count Summary'!B38</f>
        <v>1_19</v>
      </c>
      <c r="I222" s="81" t="str">
        <f>'Count Summary'!C38</f>
        <v>Broadway St SRT</v>
      </c>
      <c r="J222" s="82">
        <f>'Count Summary'!L38</f>
        <v>4</v>
      </c>
    </row>
    <row r="223" spans="1:10" x14ac:dyDescent="0.2">
      <c r="A223" s="78">
        <v>220</v>
      </c>
      <c r="B223" s="79">
        <f>'Count Summary'!$C$6</f>
        <v>1</v>
      </c>
      <c r="C223" s="79" t="str">
        <f>'Count Summary'!$C$7</f>
        <v>Broadway / Lee St / Quay St / George St / Pitt St</v>
      </c>
      <c r="D223" s="80">
        <f>'Count Summary'!$C$8</f>
        <v>40267</v>
      </c>
      <c r="E223" s="91">
        <v>0.33333333333333331</v>
      </c>
      <c r="F223" s="79" t="s">
        <v>6</v>
      </c>
      <c r="G223" s="79" t="str">
        <f>'Count Summary'!$L$19</f>
        <v xml:space="preserve"> 8:00 - 8:15</v>
      </c>
      <c r="H223" s="79" t="str">
        <f>'Count Summary'!B39</f>
        <v>1_20</v>
      </c>
      <c r="I223" s="81" t="str">
        <f>'Count Summary'!C39</f>
        <v>Broadway St RT</v>
      </c>
      <c r="J223" s="82">
        <f>'Count Summary'!L39</f>
        <v>0</v>
      </c>
    </row>
    <row r="224" spans="1:10" x14ac:dyDescent="0.2">
      <c r="A224" s="78">
        <v>221</v>
      </c>
      <c r="B224" s="79">
        <f>'Count Summary'!$C$6</f>
        <v>1</v>
      </c>
      <c r="C224" s="79" t="str">
        <f>'Count Summary'!$C$7</f>
        <v>Broadway / Lee St / Quay St / George St / Pitt St</v>
      </c>
      <c r="D224" s="80">
        <f>'Count Summary'!$C$8</f>
        <v>40267</v>
      </c>
      <c r="E224" s="91">
        <v>0.33333333333333331</v>
      </c>
      <c r="F224" s="79" t="s">
        <v>6</v>
      </c>
      <c r="G224" s="79" t="str">
        <f>'Count Summary'!$L$19</f>
        <v xml:space="preserve"> 8:00 - 8:15</v>
      </c>
      <c r="H224" s="79" t="str">
        <f>'Count Summary'!B40</f>
        <v>1_21</v>
      </c>
      <c r="I224" s="81" t="str">
        <f>'Count Summary'!C40</f>
        <v>Lee St Crossing</v>
      </c>
      <c r="J224" s="82">
        <f>'Count Summary'!L40</f>
        <v>0</v>
      </c>
    </row>
    <row r="225" spans="1:10" x14ac:dyDescent="0.2">
      <c r="A225" s="78">
        <v>222</v>
      </c>
      <c r="B225" s="79">
        <f>'Count Summary'!$C$6</f>
        <v>1</v>
      </c>
      <c r="C225" s="79" t="str">
        <f>'Count Summary'!$C$7</f>
        <v>Broadway / Lee St / Quay St / George St / Pitt St</v>
      </c>
      <c r="D225" s="80">
        <f>'Count Summary'!$C$8</f>
        <v>40267</v>
      </c>
      <c r="E225" s="91">
        <v>0.33333333333333331</v>
      </c>
      <c r="F225" s="79" t="s">
        <v>6</v>
      </c>
      <c r="G225" s="79" t="str">
        <f>'Count Summary'!$L$19</f>
        <v xml:space="preserve"> 8:00 - 8:15</v>
      </c>
      <c r="H225" s="79" t="str">
        <f>'Count Summary'!B41</f>
        <v>1_22</v>
      </c>
      <c r="I225" s="81" t="str">
        <f>'Count Summary'!C41</f>
        <v>Pitt St Crossing</v>
      </c>
      <c r="J225" s="82">
        <f>'Count Summary'!L41</f>
        <v>0</v>
      </c>
    </row>
    <row r="226" spans="1:10" x14ac:dyDescent="0.2">
      <c r="A226" s="78">
        <v>223</v>
      </c>
      <c r="B226" s="79">
        <f>'Count Summary'!$C$6</f>
        <v>1</v>
      </c>
      <c r="C226" s="79" t="str">
        <f>'Count Summary'!$C$7</f>
        <v>Broadway / Lee St / Quay St / George St / Pitt St</v>
      </c>
      <c r="D226" s="80">
        <f>'Count Summary'!$C$8</f>
        <v>40267</v>
      </c>
      <c r="E226" s="91">
        <v>0.33333333333333331</v>
      </c>
      <c r="F226" s="79" t="s">
        <v>6</v>
      </c>
      <c r="G226" s="79" t="str">
        <f>'Count Summary'!$L$19</f>
        <v xml:space="preserve"> 8:00 - 8:15</v>
      </c>
      <c r="H226" s="79" t="str">
        <f>'Count Summary'!B42</f>
        <v>1_23</v>
      </c>
      <c r="I226" s="81" t="str">
        <f>'Count Summary'!C42</f>
        <v>George St Crossing</v>
      </c>
      <c r="J226" s="82">
        <f>'Count Summary'!L42</f>
        <v>0</v>
      </c>
    </row>
    <row r="227" spans="1:10" x14ac:dyDescent="0.2">
      <c r="A227" s="78">
        <v>224</v>
      </c>
      <c r="B227" s="79">
        <f>'Count Summary'!$C$6</f>
        <v>1</v>
      </c>
      <c r="C227" s="79" t="str">
        <f>'Count Summary'!$C$7</f>
        <v>Broadway / Lee St / Quay St / George St / Pitt St</v>
      </c>
      <c r="D227" s="80">
        <f>'Count Summary'!$C$8</f>
        <v>40267</v>
      </c>
      <c r="E227" s="91">
        <v>0.33333333333333331</v>
      </c>
      <c r="F227" s="79" t="s">
        <v>6</v>
      </c>
      <c r="G227" s="79" t="str">
        <f>'Count Summary'!$L$19</f>
        <v xml:space="preserve"> 8:00 - 8:15</v>
      </c>
      <c r="H227" s="79" t="str">
        <f>'Count Summary'!B43</f>
        <v>1_24</v>
      </c>
      <c r="I227" s="81" t="str">
        <f>'Count Summary'!C43</f>
        <v>Quay St Crossing</v>
      </c>
      <c r="J227" s="82">
        <f>'Count Summary'!L43</f>
        <v>0</v>
      </c>
    </row>
    <row r="228" spans="1:10" x14ac:dyDescent="0.2">
      <c r="A228" s="78">
        <v>225</v>
      </c>
      <c r="B228" s="79">
        <f>'Count Summary'!$C$6</f>
        <v>1</v>
      </c>
      <c r="C228" s="79" t="str">
        <f>'Count Summary'!$C$7</f>
        <v>Broadway / Lee St / Quay St / George St / Pitt St</v>
      </c>
      <c r="D228" s="80">
        <f>'Count Summary'!$C$8</f>
        <v>40267</v>
      </c>
      <c r="E228" s="91">
        <v>0.33333333333333331</v>
      </c>
      <c r="F228" s="79" t="s">
        <v>6</v>
      </c>
      <c r="G228" s="79" t="str">
        <f>'Count Summary'!$L$19</f>
        <v xml:space="preserve"> 8:00 - 8:15</v>
      </c>
      <c r="H228" s="79" t="str">
        <f>'Count Summary'!B44</f>
        <v>1_25</v>
      </c>
      <c r="I228" s="81" t="str">
        <f>'Count Summary'!C44</f>
        <v>Broadway St Crossing</v>
      </c>
      <c r="J228" s="82">
        <f>'Count Summary'!L44</f>
        <v>2</v>
      </c>
    </row>
    <row r="229" spans="1:10" x14ac:dyDescent="0.2">
      <c r="A229" s="78">
        <v>226</v>
      </c>
      <c r="B229" s="79">
        <f>'Count Summary'!$C$6</f>
        <v>1</v>
      </c>
      <c r="C229" s="79" t="str">
        <f>'Count Summary'!$C$7</f>
        <v>Broadway / Lee St / Quay St / George St / Pitt St</v>
      </c>
      <c r="D229" s="80">
        <f>'Count Summary'!$C$8</f>
        <v>40267</v>
      </c>
      <c r="E229" s="91">
        <v>0.34375</v>
      </c>
      <c r="F229" s="79" t="s">
        <v>6</v>
      </c>
      <c r="G229" s="79" t="str">
        <f>'Count Summary'!$M$19</f>
        <v xml:space="preserve"> 8:15 - 8:30</v>
      </c>
      <c r="H229" s="79" t="str">
        <f>'Count Summary'!B20</f>
        <v>1_01</v>
      </c>
      <c r="I229" s="81" t="str">
        <f>'Count Summary'!C20</f>
        <v>Lee St LT</v>
      </c>
      <c r="J229" s="82">
        <f>'Count Summary'!M20</f>
        <v>0</v>
      </c>
    </row>
    <row r="230" spans="1:10" x14ac:dyDescent="0.2">
      <c r="A230" s="78">
        <v>227</v>
      </c>
      <c r="B230" s="79">
        <f>'Count Summary'!$C$6</f>
        <v>1</v>
      </c>
      <c r="C230" s="79" t="str">
        <f>'Count Summary'!$C$7</f>
        <v>Broadway / Lee St / Quay St / George St / Pitt St</v>
      </c>
      <c r="D230" s="80">
        <f>'Count Summary'!$C$8</f>
        <v>40267</v>
      </c>
      <c r="E230" s="91">
        <v>0.34375</v>
      </c>
      <c r="F230" s="79" t="s">
        <v>6</v>
      </c>
      <c r="G230" s="79" t="str">
        <f>'Count Summary'!$M$19</f>
        <v xml:space="preserve"> 8:15 - 8:30</v>
      </c>
      <c r="H230" s="79" t="str">
        <f>'Count Summary'!B21</f>
        <v>1_02</v>
      </c>
      <c r="I230" s="81" t="str">
        <f>'Count Summary'!C21</f>
        <v>Lee St SLT</v>
      </c>
      <c r="J230" s="82">
        <f>'Count Summary'!M21</f>
        <v>2</v>
      </c>
    </row>
    <row r="231" spans="1:10" x14ac:dyDescent="0.2">
      <c r="A231" s="78">
        <v>228</v>
      </c>
      <c r="B231" s="79">
        <f>'Count Summary'!$C$6</f>
        <v>1</v>
      </c>
      <c r="C231" s="79" t="str">
        <f>'Count Summary'!$C$7</f>
        <v>Broadway / Lee St / Quay St / George St / Pitt St</v>
      </c>
      <c r="D231" s="80">
        <f>'Count Summary'!$C$8</f>
        <v>40267</v>
      </c>
      <c r="E231" s="91">
        <v>0.34375</v>
      </c>
      <c r="F231" s="79" t="s">
        <v>6</v>
      </c>
      <c r="G231" s="79" t="str">
        <f>'Count Summary'!$M$19</f>
        <v xml:space="preserve"> 8:15 - 8:30</v>
      </c>
      <c r="H231" s="79" t="str">
        <f>'Count Summary'!B22</f>
        <v>1_03</v>
      </c>
      <c r="I231" s="81" t="str">
        <f>'Count Summary'!C22</f>
        <v>Lee St SRT</v>
      </c>
      <c r="J231" s="82">
        <f>'Count Summary'!M22</f>
        <v>4</v>
      </c>
    </row>
    <row r="232" spans="1:10" x14ac:dyDescent="0.2">
      <c r="A232" s="78">
        <v>229</v>
      </c>
      <c r="B232" s="79">
        <f>'Count Summary'!$C$6</f>
        <v>1</v>
      </c>
      <c r="C232" s="79" t="str">
        <f>'Count Summary'!$C$7</f>
        <v>Broadway / Lee St / Quay St / George St / Pitt St</v>
      </c>
      <c r="D232" s="80">
        <f>'Count Summary'!$C$8</f>
        <v>40267</v>
      </c>
      <c r="E232" s="91">
        <v>0.34375</v>
      </c>
      <c r="F232" s="79" t="s">
        <v>6</v>
      </c>
      <c r="G232" s="79" t="str">
        <f>'Count Summary'!$M$19</f>
        <v xml:space="preserve"> 8:15 - 8:30</v>
      </c>
      <c r="H232" s="79" t="str">
        <f>'Count Summary'!B23</f>
        <v>1_04</v>
      </c>
      <c r="I232" s="81" t="str">
        <f>'Count Summary'!C23</f>
        <v>Lee St RT</v>
      </c>
      <c r="J232" s="82">
        <f>'Count Summary'!M23</f>
        <v>3</v>
      </c>
    </row>
    <row r="233" spans="1:10" x14ac:dyDescent="0.2">
      <c r="A233" s="78">
        <v>230</v>
      </c>
      <c r="B233" s="79">
        <f>'Count Summary'!$C$6</f>
        <v>1</v>
      </c>
      <c r="C233" s="79" t="str">
        <f>'Count Summary'!$C$7</f>
        <v>Broadway / Lee St / Quay St / George St / Pitt St</v>
      </c>
      <c r="D233" s="80">
        <f>'Count Summary'!$C$8</f>
        <v>40267</v>
      </c>
      <c r="E233" s="91">
        <v>0.34375</v>
      </c>
      <c r="F233" s="79" t="s">
        <v>6</v>
      </c>
      <c r="G233" s="79" t="str">
        <f>'Count Summary'!$M$19</f>
        <v xml:space="preserve"> 8:15 - 8:30</v>
      </c>
      <c r="H233" s="79" t="str">
        <f>'Count Summary'!B24</f>
        <v>1_05</v>
      </c>
      <c r="I233" s="81" t="str">
        <f>'Count Summary'!C24</f>
        <v>Pitt St LT</v>
      </c>
      <c r="J233" s="82">
        <f>'Count Summary'!M24</f>
        <v>0</v>
      </c>
    </row>
    <row r="234" spans="1:10" x14ac:dyDescent="0.2">
      <c r="A234" s="78">
        <v>231</v>
      </c>
      <c r="B234" s="79">
        <f>'Count Summary'!$C$6</f>
        <v>1</v>
      </c>
      <c r="C234" s="79" t="str">
        <f>'Count Summary'!$C$7</f>
        <v>Broadway / Lee St / Quay St / George St / Pitt St</v>
      </c>
      <c r="D234" s="80">
        <f>'Count Summary'!$C$8</f>
        <v>40267</v>
      </c>
      <c r="E234" s="91">
        <v>0.34375</v>
      </c>
      <c r="F234" s="79" t="s">
        <v>6</v>
      </c>
      <c r="G234" s="79" t="str">
        <f>'Count Summary'!$M$19</f>
        <v xml:space="preserve"> 8:15 - 8:30</v>
      </c>
      <c r="H234" s="79" t="str">
        <f>'Count Summary'!B25</f>
        <v>1_06</v>
      </c>
      <c r="I234" s="81" t="str">
        <f>'Count Summary'!C25</f>
        <v>Pitt St SLT</v>
      </c>
      <c r="J234" s="82">
        <f>'Count Summary'!M25</f>
        <v>1</v>
      </c>
    </row>
    <row r="235" spans="1:10" x14ac:dyDescent="0.2">
      <c r="A235" s="78">
        <v>232</v>
      </c>
      <c r="B235" s="79">
        <f>'Count Summary'!$C$6</f>
        <v>1</v>
      </c>
      <c r="C235" s="79" t="str">
        <f>'Count Summary'!$C$7</f>
        <v>Broadway / Lee St / Quay St / George St / Pitt St</v>
      </c>
      <c r="D235" s="80">
        <f>'Count Summary'!$C$8</f>
        <v>40267</v>
      </c>
      <c r="E235" s="91">
        <v>0.34375</v>
      </c>
      <c r="F235" s="79" t="s">
        <v>6</v>
      </c>
      <c r="G235" s="79" t="str">
        <f>'Count Summary'!$M$19</f>
        <v xml:space="preserve"> 8:15 - 8:30</v>
      </c>
      <c r="H235" s="79" t="str">
        <f>'Count Summary'!B26</f>
        <v>1_07</v>
      </c>
      <c r="I235" s="81" t="str">
        <f>'Count Summary'!C26</f>
        <v>Pitt St SRT</v>
      </c>
      <c r="J235" s="82">
        <f>'Count Summary'!M26</f>
        <v>0</v>
      </c>
    </row>
    <row r="236" spans="1:10" x14ac:dyDescent="0.2">
      <c r="A236" s="78">
        <v>233</v>
      </c>
      <c r="B236" s="79">
        <f>'Count Summary'!$C$6</f>
        <v>1</v>
      </c>
      <c r="C236" s="79" t="str">
        <f>'Count Summary'!$C$7</f>
        <v>Broadway / Lee St / Quay St / George St / Pitt St</v>
      </c>
      <c r="D236" s="80">
        <f>'Count Summary'!$C$8</f>
        <v>40267</v>
      </c>
      <c r="E236" s="91">
        <v>0.34375</v>
      </c>
      <c r="F236" s="79" t="s">
        <v>6</v>
      </c>
      <c r="G236" s="79" t="str">
        <f>'Count Summary'!$M$19</f>
        <v xml:space="preserve"> 8:15 - 8:30</v>
      </c>
      <c r="H236" s="79" t="str">
        <f>'Count Summary'!B27</f>
        <v>1_08</v>
      </c>
      <c r="I236" s="81" t="str">
        <f>'Count Summary'!C27</f>
        <v>Pitt St RT</v>
      </c>
      <c r="J236" s="82">
        <f>'Count Summary'!M27</f>
        <v>0</v>
      </c>
    </row>
    <row r="237" spans="1:10" x14ac:dyDescent="0.2">
      <c r="A237" s="78">
        <v>234</v>
      </c>
      <c r="B237" s="79">
        <f>'Count Summary'!$C$6</f>
        <v>1</v>
      </c>
      <c r="C237" s="79" t="str">
        <f>'Count Summary'!$C$7</f>
        <v>Broadway / Lee St / Quay St / George St / Pitt St</v>
      </c>
      <c r="D237" s="80">
        <f>'Count Summary'!$C$8</f>
        <v>40267</v>
      </c>
      <c r="E237" s="91">
        <v>0.34375</v>
      </c>
      <c r="F237" s="79" t="s">
        <v>6</v>
      </c>
      <c r="G237" s="79" t="str">
        <f>'Count Summary'!$M$19</f>
        <v xml:space="preserve"> 8:15 - 8:30</v>
      </c>
      <c r="H237" s="79" t="str">
        <f>'Count Summary'!B28</f>
        <v>1_09</v>
      </c>
      <c r="I237" s="81" t="str">
        <f>'Count Summary'!C28</f>
        <v>George St LT</v>
      </c>
      <c r="J237" s="82">
        <f>'Count Summary'!M28</f>
        <v>0</v>
      </c>
    </row>
    <row r="238" spans="1:10" x14ac:dyDescent="0.2">
      <c r="A238" s="78">
        <v>235</v>
      </c>
      <c r="B238" s="79">
        <f>'Count Summary'!$C$6</f>
        <v>1</v>
      </c>
      <c r="C238" s="79" t="str">
        <f>'Count Summary'!$C$7</f>
        <v>Broadway / Lee St / Quay St / George St / Pitt St</v>
      </c>
      <c r="D238" s="80">
        <f>'Count Summary'!$C$8</f>
        <v>40267</v>
      </c>
      <c r="E238" s="91">
        <v>0.34375</v>
      </c>
      <c r="F238" s="79" t="s">
        <v>6</v>
      </c>
      <c r="G238" s="79" t="str">
        <f>'Count Summary'!$M$19</f>
        <v xml:space="preserve"> 8:15 - 8:30</v>
      </c>
      <c r="H238" s="79" t="str">
        <f>'Count Summary'!B29</f>
        <v>1_10</v>
      </c>
      <c r="I238" s="81" t="str">
        <f>'Count Summary'!C29</f>
        <v>George St SLT</v>
      </c>
      <c r="J238" s="82">
        <f>'Count Summary'!M29</f>
        <v>0</v>
      </c>
    </row>
    <row r="239" spans="1:10" x14ac:dyDescent="0.2">
      <c r="A239" s="78">
        <v>236</v>
      </c>
      <c r="B239" s="79">
        <f>'Count Summary'!$C$6</f>
        <v>1</v>
      </c>
      <c r="C239" s="79" t="str">
        <f>'Count Summary'!$C$7</f>
        <v>Broadway / Lee St / Quay St / George St / Pitt St</v>
      </c>
      <c r="D239" s="80">
        <f>'Count Summary'!$C$8</f>
        <v>40267</v>
      </c>
      <c r="E239" s="91">
        <v>0.34375</v>
      </c>
      <c r="F239" s="79" t="s">
        <v>6</v>
      </c>
      <c r="G239" s="79" t="str">
        <f>'Count Summary'!$M$19</f>
        <v xml:space="preserve"> 8:15 - 8:30</v>
      </c>
      <c r="H239" s="79" t="str">
        <f>'Count Summary'!B30</f>
        <v>1_11</v>
      </c>
      <c r="I239" s="81" t="str">
        <f>'Count Summary'!C30</f>
        <v>George St SRT</v>
      </c>
      <c r="J239" s="82">
        <f>'Count Summary'!M30</f>
        <v>1</v>
      </c>
    </row>
    <row r="240" spans="1:10" x14ac:dyDescent="0.2">
      <c r="A240" s="78">
        <v>237</v>
      </c>
      <c r="B240" s="79">
        <f>'Count Summary'!$C$6</f>
        <v>1</v>
      </c>
      <c r="C240" s="79" t="str">
        <f>'Count Summary'!$C$7</f>
        <v>Broadway / Lee St / Quay St / George St / Pitt St</v>
      </c>
      <c r="D240" s="80">
        <f>'Count Summary'!$C$8</f>
        <v>40267</v>
      </c>
      <c r="E240" s="91">
        <v>0.34375</v>
      </c>
      <c r="F240" s="79" t="s">
        <v>6</v>
      </c>
      <c r="G240" s="79" t="str">
        <f>'Count Summary'!$M$19</f>
        <v xml:space="preserve"> 8:15 - 8:30</v>
      </c>
      <c r="H240" s="79" t="str">
        <f>'Count Summary'!B31</f>
        <v>1_12</v>
      </c>
      <c r="I240" s="81" t="str">
        <f>'Count Summary'!C31</f>
        <v>George St RT</v>
      </c>
      <c r="J240" s="82">
        <f>'Count Summary'!M31</f>
        <v>0</v>
      </c>
    </row>
    <row r="241" spans="1:10" x14ac:dyDescent="0.2">
      <c r="A241" s="78">
        <v>238</v>
      </c>
      <c r="B241" s="79">
        <f>'Count Summary'!$C$6</f>
        <v>1</v>
      </c>
      <c r="C241" s="79" t="str">
        <f>'Count Summary'!$C$7</f>
        <v>Broadway / Lee St / Quay St / George St / Pitt St</v>
      </c>
      <c r="D241" s="80">
        <f>'Count Summary'!$C$8</f>
        <v>40267</v>
      </c>
      <c r="E241" s="91">
        <v>0.34375</v>
      </c>
      <c r="F241" s="79" t="s">
        <v>6</v>
      </c>
      <c r="G241" s="79" t="str">
        <f>'Count Summary'!$M$19</f>
        <v xml:space="preserve"> 8:15 - 8:30</v>
      </c>
      <c r="H241" s="79" t="str">
        <f>'Count Summary'!B32</f>
        <v>1_13</v>
      </c>
      <c r="I241" s="81" t="str">
        <f>'Count Summary'!C32</f>
        <v>Quay St LT</v>
      </c>
      <c r="J241" s="82">
        <f>'Count Summary'!M32</f>
        <v>0</v>
      </c>
    </row>
    <row r="242" spans="1:10" x14ac:dyDescent="0.2">
      <c r="A242" s="78">
        <v>239</v>
      </c>
      <c r="B242" s="79">
        <f>'Count Summary'!$C$6</f>
        <v>1</v>
      </c>
      <c r="C242" s="79" t="str">
        <f>'Count Summary'!$C$7</f>
        <v>Broadway / Lee St / Quay St / George St / Pitt St</v>
      </c>
      <c r="D242" s="80">
        <f>'Count Summary'!$C$8</f>
        <v>40267</v>
      </c>
      <c r="E242" s="91">
        <v>0.34375</v>
      </c>
      <c r="F242" s="79" t="s">
        <v>6</v>
      </c>
      <c r="G242" s="79" t="str">
        <f>'Count Summary'!$M$19</f>
        <v xml:space="preserve"> 8:15 - 8:30</v>
      </c>
      <c r="H242" s="79" t="str">
        <f>'Count Summary'!B33</f>
        <v>1_14</v>
      </c>
      <c r="I242" s="81" t="str">
        <f>'Count Summary'!C33</f>
        <v>Quay St SLT</v>
      </c>
      <c r="J242" s="82">
        <f>'Count Summary'!M33</f>
        <v>0</v>
      </c>
    </row>
    <row r="243" spans="1:10" x14ac:dyDescent="0.2">
      <c r="A243" s="78">
        <v>240</v>
      </c>
      <c r="B243" s="79">
        <f>'Count Summary'!$C$6</f>
        <v>1</v>
      </c>
      <c r="C243" s="79" t="str">
        <f>'Count Summary'!$C$7</f>
        <v>Broadway / Lee St / Quay St / George St / Pitt St</v>
      </c>
      <c r="D243" s="80">
        <f>'Count Summary'!$C$8</f>
        <v>40267</v>
      </c>
      <c r="E243" s="91">
        <v>0.34375</v>
      </c>
      <c r="F243" s="79" t="s">
        <v>6</v>
      </c>
      <c r="G243" s="79" t="str">
        <f>'Count Summary'!$M$19</f>
        <v xml:space="preserve"> 8:15 - 8:30</v>
      </c>
      <c r="H243" s="79" t="str">
        <f>'Count Summary'!B34</f>
        <v>1_15</v>
      </c>
      <c r="I243" s="81" t="str">
        <f>'Count Summary'!C34</f>
        <v>Quay St SRT</v>
      </c>
      <c r="J243" s="82">
        <f>'Count Summary'!M34</f>
        <v>0</v>
      </c>
    </row>
    <row r="244" spans="1:10" x14ac:dyDescent="0.2">
      <c r="A244" s="78">
        <v>241</v>
      </c>
      <c r="B244" s="79">
        <f>'Count Summary'!$C$6</f>
        <v>1</v>
      </c>
      <c r="C244" s="79" t="str">
        <f>'Count Summary'!$C$7</f>
        <v>Broadway / Lee St / Quay St / George St / Pitt St</v>
      </c>
      <c r="D244" s="80">
        <f>'Count Summary'!$C$8</f>
        <v>40267</v>
      </c>
      <c r="E244" s="91">
        <v>0.34375</v>
      </c>
      <c r="F244" s="79" t="s">
        <v>6</v>
      </c>
      <c r="G244" s="79" t="str">
        <f>'Count Summary'!$M$19</f>
        <v xml:space="preserve"> 8:15 - 8:30</v>
      </c>
      <c r="H244" s="79" t="str">
        <f>'Count Summary'!B35</f>
        <v>1_16</v>
      </c>
      <c r="I244" s="81" t="str">
        <f>'Count Summary'!C35</f>
        <v>Quay St RT</v>
      </c>
      <c r="J244" s="82">
        <f>'Count Summary'!M35</f>
        <v>0</v>
      </c>
    </row>
    <row r="245" spans="1:10" x14ac:dyDescent="0.2">
      <c r="A245" s="78">
        <v>242</v>
      </c>
      <c r="B245" s="79">
        <f>'Count Summary'!$C$6</f>
        <v>1</v>
      </c>
      <c r="C245" s="79" t="str">
        <f>'Count Summary'!$C$7</f>
        <v>Broadway / Lee St / Quay St / George St / Pitt St</v>
      </c>
      <c r="D245" s="80">
        <f>'Count Summary'!$C$8</f>
        <v>40267</v>
      </c>
      <c r="E245" s="91">
        <v>0.34375</v>
      </c>
      <c r="F245" s="79" t="s">
        <v>6</v>
      </c>
      <c r="G245" s="79" t="str">
        <f>'Count Summary'!$M$19</f>
        <v xml:space="preserve"> 8:15 - 8:30</v>
      </c>
      <c r="H245" s="79" t="str">
        <f>'Count Summary'!B36</f>
        <v>1_17</v>
      </c>
      <c r="I245" s="81" t="str">
        <f>'Count Summary'!C36</f>
        <v>Broadway St LT</v>
      </c>
      <c r="J245" s="82">
        <f>'Count Summary'!M36</f>
        <v>0</v>
      </c>
    </row>
    <row r="246" spans="1:10" x14ac:dyDescent="0.2">
      <c r="A246" s="78">
        <v>243</v>
      </c>
      <c r="B246" s="79">
        <f>'Count Summary'!$C$6</f>
        <v>1</v>
      </c>
      <c r="C246" s="79" t="str">
        <f>'Count Summary'!$C$7</f>
        <v>Broadway / Lee St / Quay St / George St / Pitt St</v>
      </c>
      <c r="D246" s="80">
        <f>'Count Summary'!$C$8</f>
        <v>40267</v>
      </c>
      <c r="E246" s="91">
        <v>0.34375</v>
      </c>
      <c r="F246" s="79" t="s">
        <v>6</v>
      </c>
      <c r="G246" s="79" t="str">
        <f>'Count Summary'!$M$19</f>
        <v xml:space="preserve"> 8:15 - 8:30</v>
      </c>
      <c r="H246" s="79" t="str">
        <f>'Count Summary'!B37</f>
        <v>1_18</v>
      </c>
      <c r="I246" s="81" t="str">
        <f>'Count Summary'!C37</f>
        <v>Broadway St SLT</v>
      </c>
      <c r="J246" s="82">
        <f>'Count Summary'!M37</f>
        <v>1</v>
      </c>
    </row>
    <row r="247" spans="1:10" x14ac:dyDescent="0.2">
      <c r="A247" s="78">
        <v>244</v>
      </c>
      <c r="B247" s="79">
        <f>'Count Summary'!$C$6</f>
        <v>1</v>
      </c>
      <c r="C247" s="79" t="str">
        <f>'Count Summary'!$C$7</f>
        <v>Broadway / Lee St / Quay St / George St / Pitt St</v>
      </c>
      <c r="D247" s="80">
        <f>'Count Summary'!$C$8</f>
        <v>40267</v>
      </c>
      <c r="E247" s="91">
        <v>0.34375</v>
      </c>
      <c r="F247" s="79" t="s">
        <v>6</v>
      </c>
      <c r="G247" s="79" t="str">
        <f>'Count Summary'!$M$19</f>
        <v xml:space="preserve"> 8:15 - 8:30</v>
      </c>
      <c r="H247" s="79" t="str">
        <f>'Count Summary'!B38</f>
        <v>1_19</v>
      </c>
      <c r="I247" s="81" t="str">
        <f>'Count Summary'!C38</f>
        <v>Broadway St SRT</v>
      </c>
      <c r="J247" s="82">
        <f>'Count Summary'!M38</f>
        <v>1</v>
      </c>
    </row>
    <row r="248" spans="1:10" x14ac:dyDescent="0.2">
      <c r="A248" s="78">
        <v>245</v>
      </c>
      <c r="B248" s="79">
        <f>'Count Summary'!$C$6</f>
        <v>1</v>
      </c>
      <c r="C248" s="79" t="str">
        <f>'Count Summary'!$C$7</f>
        <v>Broadway / Lee St / Quay St / George St / Pitt St</v>
      </c>
      <c r="D248" s="80">
        <f>'Count Summary'!$C$8</f>
        <v>40267</v>
      </c>
      <c r="E248" s="91">
        <v>0.34375</v>
      </c>
      <c r="F248" s="79" t="s">
        <v>6</v>
      </c>
      <c r="G248" s="79" t="str">
        <f>'Count Summary'!$M$19</f>
        <v xml:space="preserve"> 8:15 - 8:30</v>
      </c>
      <c r="H248" s="79" t="str">
        <f>'Count Summary'!B39</f>
        <v>1_20</v>
      </c>
      <c r="I248" s="81" t="str">
        <f>'Count Summary'!C39</f>
        <v>Broadway St RT</v>
      </c>
      <c r="J248" s="82">
        <f>'Count Summary'!M39</f>
        <v>0</v>
      </c>
    </row>
    <row r="249" spans="1:10" x14ac:dyDescent="0.2">
      <c r="A249" s="78">
        <v>246</v>
      </c>
      <c r="B249" s="79">
        <f>'Count Summary'!$C$6</f>
        <v>1</v>
      </c>
      <c r="C249" s="79" t="str">
        <f>'Count Summary'!$C$7</f>
        <v>Broadway / Lee St / Quay St / George St / Pitt St</v>
      </c>
      <c r="D249" s="80">
        <f>'Count Summary'!$C$8</f>
        <v>40267</v>
      </c>
      <c r="E249" s="91">
        <v>0.34375</v>
      </c>
      <c r="F249" s="79" t="s">
        <v>6</v>
      </c>
      <c r="G249" s="79" t="str">
        <f>'Count Summary'!$M$19</f>
        <v xml:space="preserve"> 8:15 - 8:30</v>
      </c>
      <c r="H249" s="79" t="str">
        <f>'Count Summary'!B40</f>
        <v>1_21</v>
      </c>
      <c r="I249" s="81" t="str">
        <f>'Count Summary'!C40</f>
        <v>Lee St Crossing</v>
      </c>
      <c r="J249" s="82">
        <f>'Count Summary'!M40</f>
        <v>1</v>
      </c>
    </row>
    <row r="250" spans="1:10" x14ac:dyDescent="0.2">
      <c r="A250" s="78">
        <v>247</v>
      </c>
      <c r="B250" s="79">
        <f>'Count Summary'!$C$6</f>
        <v>1</v>
      </c>
      <c r="C250" s="79" t="str">
        <f>'Count Summary'!$C$7</f>
        <v>Broadway / Lee St / Quay St / George St / Pitt St</v>
      </c>
      <c r="D250" s="80">
        <f>'Count Summary'!$C$8</f>
        <v>40267</v>
      </c>
      <c r="E250" s="91">
        <v>0.34375</v>
      </c>
      <c r="F250" s="79" t="s">
        <v>6</v>
      </c>
      <c r="G250" s="79" t="str">
        <f>'Count Summary'!$M$19</f>
        <v xml:space="preserve"> 8:15 - 8:30</v>
      </c>
      <c r="H250" s="79" t="str">
        <f>'Count Summary'!B41</f>
        <v>1_22</v>
      </c>
      <c r="I250" s="81" t="str">
        <f>'Count Summary'!C41</f>
        <v>Pitt St Crossing</v>
      </c>
      <c r="J250" s="82">
        <f>'Count Summary'!M41</f>
        <v>0</v>
      </c>
    </row>
    <row r="251" spans="1:10" x14ac:dyDescent="0.2">
      <c r="A251" s="78">
        <v>248</v>
      </c>
      <c r="B251" s="79">
        <f>'Count Summary'!$C$6</f>
        <v>1</v>
      </c>
      <c r="C251" s="79" t="str">
        <f>'Count Summary'!$C$7</f>
        <v>Broadway / Lee St / Quay St / George St / Pitt St</v>
      </c>
      <c r="D251" s="80">
        <f>'Count Summary'!$C$8</f>
        <v>40267</v>
      </c>
      <c r="E251" s="91">
        <v>0.34375</v>
      </c>
      <c r="F251" s="79" t="s">
        <v>6</v>
      </c>
      <c r="G251" s="79" t="str">
        <f>'Count Summary'!$M$19</f>
        <v xml:space="preserve"> 8:15 - 8:30</v>
      </c>
      <c r="H251" s="79" t="str">
        <f>'Count Summary'!B42</f>
        <v>1_23</v>
      </c>
      <c r="I251" s="81" t="str">
        <f>'Count Summary'!C42</f>
        <v>George St Crossing</v>
      </c>
      <c r="J251" s="82">
        <f>'Count Summary'!M42</f>
        <v>0</v>
      </c>
    </row>
    <row r="252" spans="1:10" x14ac:dyDescent="0.2">
      <c r="A252" s="78">
        <v>249</v>
      </c>
      <c r="B252" s="79">
        <f>'Count Summary'!$C$6</f>
        <v>1</v>
      </c>
      <c r="C252" s="79" t="str">
        <f>'Count Summary'!$C$7</f>
        <v>Broadway / Lee St / Quay St / George St / Pitt St</v>
      </c>
      <c r="D252" s="80">
        <f>'Count Summary'!$C$8</f>
        <v>40267</v>
      </c>
      <c r="E252" s="91">
        <v>0.34375</v>
      </c>
      <c r="F252" s="79" t="s">
        <v>6</v>
      </c>
      <c r="G252" s="79" t="str">
        <f>'Count Summary'!$M$19</f>
        <v xml:space="preserve"> 8:15 - 8:30</v>
      </c>
      <c r="H252" s="79" t="str">
        <f>'Count Summary'!B43</f>
        <v>1_24</v>
      </c>
      <c r="I252" s="81" t="str">
        <f>'Count Summary'!C43</f>
        <v>Quay St Crossing</v>
      </c>
      <c r="J252" s="82">
        <f>'Count Summary'!M43</f>
        <v>0</v>
      </c>
    </row>
    <row r="253" spans="1:10" x14ac:dyDescent="0.2">
      <c r="A253" s="78">
        <v>250</v>
      </c>
      <c r="B253" s="79">
        <f>'Count Summary'!$C$6</f>
        <v>1</v>
      </c>
      <c r="C253" s="79" t="str">
        <f>'Count Summary'!$C$7</f>
        <v>Broadway / Lee St / Quay St / George St / Pitt St</v>
      </c>
      <c r="D253" s="80">
        <f>'Count Summary'!$C$8</f>
        <v>40267</v>
      </c>
      <c r="E253" s="91">
        <v>0.34375</v>
      </c>
      <c r="F253" s="79" t="s">
        <v>6</v>
      </c>
      <c r="G253" s="79" t="str">
        <f>'Count Summary'!$M$19</f>
        <v xml:space="preserve"> 8:15 - 8:30</v>
      </c>
      <c r="H253" s="79" t="str">
        <f>'Count Summary'!B44</f>
        <v>1_25</v>
      </c>
      <c r="I253" s="81" t="str">
        <f>'Count Summary'!C44</f>
        <v>Broadway St Crossing</v>
      </c>
      <c r="J253" s="82">
        <f>'Count Summary'!M44</f>
        <v>1</v>
      </c>
    </row>
    <row r="254" spans="1:10" x14ac:dyDescent="0.2">
      <c r="A254" s="78">
        <v>251</v>
      </c>
      <c r="B254" s="79">
        <f>'Count Summary'!$C$6</f>
        <v>1</v>
      </c>
      <c r="C254" s="79" t="str">
        <f>'Count Summary'!$C$7</f>
        <v>Broadway / Lee St / Quay St / George St / Pitt St</v>
      </c>
      <c r="D254" s="80">
        <f>'Count Summary'!$C$8</f>
        <v>40267</v>
      </c>
      <c r="E254" s="91">
        <v>0.35416666666666669</v>
      </c>
      <c r="F254" s="79" t="s">
        <v>6</v>
      </c>
      <c r="G254" s="79" t="str">
        <f>'Count Summary'!$N$19</f>
        <v xml:space="preserve"> 8:30 - 8:45</v>
      </c>
      <c r="H254" s="79" t="str">
        <f>'Count Summary'!B20</f>
        <v>1_01</v>
      </c>
      <c r="I254" s="81" t="str">
        <f>'Count Summary'!C20</f>
        <v>Lee St LT</v>
      </c>
      <c r="J254" s="82">
        <f>'Count Summary'!N20</f>
        <v>0</v>
      </c>
    </row>
    <row r="255" spans="1:10" x14ac:dyDescent="0.2">
      <c r="A255" s="78">
        <v>252</v>
      </c>
      <c r="B255" s="79">
        <f>'Count Summary'!$C$6</f>
        <v>1</v>
      </c>
      <c r="C255" s="79" t="str">
        <f>'Count Summary'!$C$7</f>
        <v>Broadway / Lee St / Quay St / George St / Pitt St</v>
      </c>
      <c r="D255" s="80">
        <f>'Count Summary'!$C$8</f>
        <v>40267</v>
      </c>
      <c r="E255" s="91">
        <v>0.35416666666666669</v>
      </c>
      <c r="F255" s="79" t="s">
        <v>6</v>
      </c>
      <c r="G255" s="79" t="str">
        <f>'Count Summary'!$N$19</f>
        <v xml:space="preserve"> 8:30 - 8:45</v>
      </c>
      <c r="H255" s="79" t="str">
        <f>'Count Summary'!B21</f>
        <v>1_02</v>
      </c>
      <c r="I255" s="81" t="str">
        <f>'Count Summary'!C21</f>
        <v>Lee St SLT</v>
      </c>
      <c r="J255" s="82">
        <f>'Count Summary'!N21</f>
        <v>1</v>
      </c>
    </row>
    <row r="256" spans="1:10" x14ac:dyDescent="0.2">
      <c r="A256" s="78">
        <v>253</v>
      </c>
      <c r="B256" s="79">
        <f>'Count Summary'!$C$6</f>
        <v>1</v>
      </c>
      <c r="C256" s="79" t="str">
        <f>'Count Summary'!$C$7</f>
        <v>Broadway / Lee St / Quay St / George St / Pitt St</v>
      </c>
      <c r="D256" s="80">
        <f>'Count Summary'!$C$8</f>
        <v>40267</v>
      </c>
      <c r="E256" s="91">
        <v>0.35416666666666669</v>
      </c>
      <c r="F256" s="79" t="s">
        <v>6</v>
      </c>
      <c r="G256" s="79" t="str">
        <f>'Count Summary'!$N$19</f>
        <v xml:space="preserve"> 8:30 - 8:45</v>
      </c>
      <c r="H256" s="79" t="str">
        <f>'Count Summary'!B22</f>
        <v>1_03</v>
      </c>
      <c r="I256" s="81" t="str">
        <f>'Count Summary'!C22</f>
        <v>Lee St SRT</v>
      </c>
      <c r="J256" s="82">
        <f>'Count Summary'!N22</f>
        <v>6</v>
      </c>
    </row>
    <row r="257" spans="1:10" x14ac:dyDescent="0.2">
      <c r="A257" s="78">
        <v>254</v>
      </c>
      <c r="B257" s="79">
        <f>'Count Summary'!$C$6</f>
        <v>1</v>
      </c>
      <c r="C257" s="79" t="str">
        <f>'Count Summary'!$C$7</f>
        <v>Broadway / Lee St / Quay St / George St / Pitt St</v>
      </c>
      <c r="D257" s="80">
        <f>'Count Summary'!$C$8</f>
        <v>40267</v>
      </c>
      <c r="E257" s="91">
        <v>0.35416666666666669</v>
      </c>
      <c r="F257" s="79" t="s">
        <v>6</v>
      </c>
      <c r="G257" s="79" t="str">
        <f>'Count Summary'!$N$19</f>
        <v xml:space="preserve"> 8:30 - 8:45</v>
      </c>
      <c r="H257" s="79" t="str">
        <f>'Count Summary'!B23</f>
        <v>1_04</v>
      </c>
      <c r="I257" s="81" t="str">
        <f>'Count Summary'!C23</f>
        <v>Lee St RT</v>
      </c>
      <c r="J257" s="82">
        <f>'Count Summary'!N23</f>
        <v>2</v>
      </c>
    </row>
    <row r="258" spans="1:10" x14ac:dyDescent="0.2">
      <c r="A258" s="78">
        <v>255</v>
      </c>
      <c r="B258" s="79">
        <f>'Count Summary'!$C$6</f>
        <v>1</v>
      </c>
      <c r="C258" s="79" t="str">
        <f>'Count Summary'!$C$7</f>
        <v>Broadway / Lee St / Quay St / George St / Pitt St</v>
      </c>
      <c r="D258" s="80">
        <f>'Count Summary'!$C$8</f>
        <v>40267</v>
      </c>
      <c r="E258" s="91">
        <v>0.35416666666666669</v>
      </c>
      <c r="F258" s="79" t="s">
        <v>6</v>
      </c>
      <c r="G258" s="79" t="str">
        <f>'Count Summary'!$N$19</f>
        <v xml:space="preserve"> 8:30 - 8:45</v>
      </c>
      <c r="H258" s="79" t="str">
        <f>'Count Summary'!B24</f>
        <v>1_05</v>
      </c>
      <c r="I258" s="81" t="str">
        <f>'Count Summary'!C24</f>
        <v>Pitt St LT</v>
      </c>
      <c r="J258" s="82">
        <f>'Count Summary'!N24</f>
        <v>0</v>
      </c>
    </row>
    <row r="259" spans="1:10" x14ac:dyDescent="0.2">
      <c r="A259" s="78">
        <v>256</v>
      </c>
      <c r="B259" s="79">
        <f>'Count Summary'!$C$6</f>
        <v>1</v>
      </c>
      <c r="C259" s="79" t="str">
        <f>'Count Summary'!$C$7</f>
        <v>Broadway / Lee St / Quay St / George St / Pitt St</v>
      </c>
      <c r="D259" s="80">
        <f>'Count Summary'!$C$8</f>
        <v>40267</v>
      </c>
      <c r="E259" s="91">
        <v>0.35416666666666669</v>
      </c>
      <c r="F259" s="79" t="s">
        <v>6</v>
      </c>
      <c r="G259" s="79" t="str">
        <f>'Count Summary'!$N$19</f>
        <v xml:space="preserve"> 8:30 - 8:45</v>
      </c>
      <c r="H259" s="79" t="str">
        <f>'Count Summary'!B25</f>
        <v>1_06</v>
      </c>
      <c r="I259" s="81" t="str">
        <f>'Count Summary'!C25</f>
        <v>Pitt St SLT</v>
      </c>
      <c r="J259" s="82">
        <f>'Count Summary'!N25</f>
        <v>4</v>
      </c>
    </row>
    <row r="260" spans="1:10" x14ac:dyDescent="0.2">
      <c r="A260" s="78">
        <v>257</v>
      </c>
      <c r="B260" s="79">
        <f>'Count Summary'!$C$6</f>
        <v>1</v>
      </c>
      <c r="C260" s="79" t="str">
        <f>'Count Summary'!$C$7</f>
        <v>Broadway / Lee St / Quay St / George St / Pitt St</v>
      </c>
      <c r="D260" s="80">
        <f>'Count Summary'!$C$8</f>
        <v>40267</v>
      </c>
      <c r="E260" s="91">
        <v>0.35416666666666669</v>
      </c>
      <c r="F260" s="79" t="s">
        <v>6</v>
      </c>
      <c r="G260" s="79" t="str">
        <f>'Count Summary'!$N$19</f>
        <v xml:space="preserve"> 8:30 - 8:45</v>
      </c>
      <c r="H260" s="79" t="str">
        <f>'Count Summary'!B26</f>
        <v>1_07</v>
      </c>
      <c r="I260" s="81" t="str">
        <f>'Count Summary'!C26</f>
        <v>Pitt St SRT</v>
      </c>
      <c r="J260" s="82">
        <f>'Count Summary'!N26</f>
        <v>0</v>
      </c>
    </row>
    <row r="261" spans="1:10" x14ac:dyDescent="0.2">
      <c r="A261" s="78">
        <v>258</v>
      </c>
      <c r="B261" s="79">
        <f>'Count Summary'!$C$6</f>
        <v>1</v>
      </c>
      <c r="C261" s="79" t="str">
        <f>'Count Summary'!$C$7</f>
        <v>Broadway / Lee St / Quay St / George St / Pitt St</v>
      </c>
      <c r="D261" s="80">
        <f>'Count Summary'!$C$8</f>
        <v>40267</v>
      </c>
      <c r="E261" s="91">
        <v>0.35416666666666669</v>
      </c>
      <c r="F261" s="79" t="s">
        <v>6</v>
      </c>
      <c r="G261" s="79" t="str">
        <f>'Count Summary'!$N$19</f>
        <v xml:space="preserve"> 8:30 - 8:45</v>
      </c>
      <c r="H261" s="79" t="str">
        <f>'Count Summary'!B27</f>
        <v>1_08</v>
      </c>
      <c r="I261" s="81" t="str">
        <f>'Count Summary'!C27</f>
        <v>Pitt St RT</v>
      </c>
      <c r="J261" s="82">
        <f>'Count Summary'!N27</f>
        <v>0</v>
      </c>
    </row>
    <row r="262" spans="1:10" x14ac:dyDescent="0.2">
      <c r="A262" s="78">
        <v>259</v>
      </c>
      <c r="B262" s="79">
        <f>'Count Summary'!$C$6</f>
        <v>1</v>
      </c>
      <c r="C262" s="79" t="str">
        <f>'Count Summary'!$C$7</f>
        <v>Broadway / Lee St / Quay St / George St / Pitt St</v>
      </c>
      <c r="D262" s="80">
        <f>'Count Summary'!$C$8</f>
        <v>40267</v>
      </c>
      <c r="E262" s="91">
        <v>0.35416666666666669</v>
      </c>
      <c r="F262" s="79" t="s">
        <v>6</v>
      </c>
      <c r="G262" s="79" t="str">
        <f>'Count Summary'!$N$19</f>
        <v xml:space="preserve"> 8:30 - 8:45</v>
      </c>
      <c r="H262" s="79" t="str">
        <f>'Count Summary'!B28</f>
        <v>1_09</v>
      </c>
      <c r="I262" s="81" t="str">
        <f>'Count Summary'!C28</f>
        <v>George St LT</v>
      </c>
      <c r="J262" s="82">
        <f>'Count Summary'!N28</f>
        <v>0</v>
      </c>
    </row>
    <row r="263" spans="1:10" x14ac:dyDescent="0.2">
      <c r="A263" s="78">
        <v>260</v>
      </c>
      <c r="B263" s="79">
        <f>'Count Summary'!$C$6</f>
        <v>1</v>
      </c>
      <c r="C263" s="79" t="str">
        <f>'Count Summary'!$C$7</f>
        <v>Broadway / Lee St / Quay St / George St / Pitt St</v>
      </c>
      <c r="D263" s="80">
        <f>'Count Summary'!$C$8</f>
        <v>40267</v>
      </c>
      <c r="E263" s="91">
        <v>0.35416666666666669</v>
      </c>
      <c r="F263" s="79" t="s">
        <v>6</v>
      </c>
      <c r="G263" s="79" t="str">
        <f>'Count Summary'!$N$19</f>
        <v xml:space="preserve"> 8:30 - 8:45</v>
      </c>
      <c r="H263" s="79" t="str">
        <f>'Count Summary'!B29</f>
        <v>1_10</v>
      </c>
      <c r="I263" s="81" t="str">
        <f>'Count Summary'!C29</f>
        <v>George St SLT</v>
      </c>
      <c r="J263" s="82">
        <f>'Count Summary'!N29</f>
        <v>0</v>
      </c>
    </row>
    <row r="264" spans="1:10" x14ac:dyDescent="0.2">
      <c r="A264" s="78">
        <v>261</v>
      </c>
      <c r="B264" s="79">
        <f>'Count Summary'!$C$6</f>
        <v>1</v>
      </c>
      <c r="C264" s="79" t="str">
        <f>'Count Summary'!$C$7</f>
        <v>Broadway / Lee St / Quay St / George St / Pitt St</v>
      </c>
      <c r="D264" s="80">
        <f>'Count Summary'!$C$8</f>
        <v>40267</v>
      </c>
      <c r="E264" s="91">
        <v>0.35416666666666669</v>
      </c>
      <c r="F264" s="79" t="s">
        <v>6</v>
      </c>
      <c r="G264" s="79" t="str">
        <f>'Count Summary'!$N$19</f>
        <v xml:space="preserve"> 8:30 - 8:45</v>
      </c>
      <c r="H264" s="79" t="str">
        <f>'Count Summary'!B30</f>
        <v>1_11</v>
      </c>
      <c r="I264" s="81" t="str">
        <f>'Count Summary'!C30</f>
        <v>George St SRT</v>
      </c>
      <c r="J264" s="82">
        <f>'Count Summary'!N30</f>
        <v>0</v>
      </c>
    </row>
    <row r="265" spans="1:10" x14ac:dyDescent="0.2">
      <c r="A265" s="78">
        <v>262</v>
      </c>
      <c r="B265" s="79">
        <f>'Count Summary'!$C$6</f>
        <v>1</v>
      </c>
      <c r="C265" s="79" t="str">
        <f>'Count Summary'!$C$7</f>
        <v>Broadway / Lee St / Quay St / George St / Pitt St</v>
      </c>
      <c r="D265" s="80">
        <f>'Count Summary'!$C$8</f>
        <v>40267</v>
      </c>
      <c r="E265" s="91">
        <v>0.35416666666666669</v>
      </c>
      <c r="F265" s="79" t="s">
        <v>6</v>
      </c>
      <c r="G265" s="79" t="str">
        <f>'Count Summary'!$N$19</f>
        <v xml:space="preserve"> 8:30 - 8:45</v>
      </c>
      <c r="H265" s="79" t="str">
        <f>'Count Summary'!B31</f>
        <v>1_12</v>
      </c>
      <c r="I265" s="81" t="str">
        <f>'Count Summary'!C31</f>
        <v>George St RT</v>
      </c>
      <c r="J265" s="82">
        <f>'Count Summary'!N31</f>
        <v>0</v>
      </c>
    </row>
    <row r="266" spans="1:10" x14ac:dyDescent="0.2">
      <c r="A266" s="78">
        <v>263</v>
      </c>
      <c r="B266" s="79">
        <f>'Count Summary'!$C$6</f>
        <v>1</v>
      </c>
      <c r="C266" s="79" t="str">
        <f>'Count Summary'!$C$7</f>
        <v>Broadway / Lee St / Quay St / George St / Pitt St</v>
      </c>
      <c r="D266" s="80">
        <f>'Count Summary'!$C$8</f>
        <v>40267</v>
      </c>
      <c r="E266" s="91">
        <v>0.35416666666666669</v>
      </c>
      <c r="F266" s="79" t="s">
        <v>6</v>
      </c>
      <c r="G266" s="79" t="str">
        <f>'Count Summary'!$N$19</f>
        <v xml:space="preserve"> 8:30 - 8:45</v>
      </c>
      <c r="H266" s="79" t="str">
        <f>'Count Summary'!B32</f>
        <v>1_13</v>
      </c>
      <c r="I266" s="81" t="str">
        <f>'Count Summary'!C32</f>
        <v>Quay St LT</v>
      </c>
      <c r="J266" s="82">
        <f>'Count Summary'!N32</f>
        <v>0</v>
      </c>
    </row>
    <row r="267" spans="1:10" x14ac:dyDescent="0.2">
      <c r="A267" s="78">
        <v>264</v>
      </c>
      <c r="B267" s="79">
        <f>'Count Summary'!$C$6</f>
        <v>1</v>
      </c>
      <c r="C267" s="79" t="str">
        <f>'Count Summary'!$C$7</f>
        <v>Broadway / Lee St / Quay St / George St / Pitt St</v>
      </c>
      <c r="D267" s="80">
        <f>'Count Summary'!$C$8</f>
        <v>40267</v>
      </c>
      <c r="E267" s="91">
        <v>0.35416666666666669</v>
      </c>
      <c r="F267" s="79" t="s">
        <v>6</v>
      </c>
      <c r="G267" s="79" t="str">
        <f>'Count Summary'!$N$19</f>
        <v xml:space="preserve"> 8:30 - 8:45</v>
      </c>
      <c r="H267" s="79" t="str">
        <f>'Count Summary'!B33</f>
        <v>1_14</v>
      </c>
      <c r="I267" s="81" t="str">
        <f>'Count Summary'!C33</f>
        <v>Quay St SLT</v>
      </c>
      <c r="J267" s="82">
        <f>'Count Summary'!N33</f>
        <v>0</v>
      </c>
    </row>
    <row r="268" spans="1:10" x14ac:dyDescent="0.2">
      <c r="A268" s="78">
        <v>265</v>
      </c>
      <c r="B268" s="79">
        <f>'Count Summary'!$C$6</f>
        <v>1</v>
      </c>
      <c r="C268" s="79" t="str">
        <f>'Count Summary'!$C$7</f>
        <v>Broadway / Lee St / Quay St / George St / Pitt St</v>
      </c>
      <c r="D268" s="80">
        <f>'Count Summary'!$C$8</f>
        <v>40267</v>
      </c>
      <c r="E268" s="91">
        <v>0.35416666666666669</v>
      </c>
      <c r="F268" s="79" t="s">
        <v>6</v>
      </c>
      <c r="G268" s="79" t="str">
        <f>'Count Summary'!$N$19</f>
        <v xml:space="preserve"> 8:30 - 8:45</v>
      </c>
      <c r="H268" s="79" t="str">
        <f>'Count Summary'!B34</f>
        <v>1_15</v>
      </c>
      <c r="I268" s="81" t="str">
        <f>'Count Summary'!C34</f>
        <v>Quay St SRT</v>
      </c>
      <c r="J268" s="82">
        <f>'Count Summary'!N34</f>
        <v>0</v>
      </c>
    </row>
    <row r="269" spans="1:10" x14ac:dyDescent="0.2">
      <c r="A269" s="78">
        <v>266</v>
      </c>
      <c r="B269" s="79">
        <f>'Count Summary'!$C$6</f>
        <v>1</v>
      </c>
      <c r="C269" s="79" t="str">
        <f>'Count Summary'!$C$7</f>
        <v>Broadway / Lee St / Quay St / George St / Pitt St</v>
      </c>
      <c r="D269" s="80">
        <f>'Count Summary'!$C$8</f>
        <v>40267</v>
      </c>
      <c r="E269" s="91">
        <v>0.35416666666666669</v>
      </c>
      <c r="F269" s="79" t="s">
        <v>6</v>
      </c>
      <c r="G269" s="79" t="str">
        <f>'Count Summary'!$N$19</f>
        <v xml:space="preserve"> 8:30 - 8:45</v>
      </c>
      <c r="H269" s="79" t="str">
        <f>'Count Summary'!B35</f>
        <v>1_16</v>
      </c>
      <c r="I269" s="81" t="str">
        <f>'Count Summary'!C35</f>
        <v>Quay St RT</v>
      </c>
      <c r="J269" s="82">
        <f>'Count Summary'!N35</f>
        <v>0</v>
      </c>
    </row>
    <row r="270" spans="1:10" x14ac:dyDescent="0.2">
      <c r="A270" s="78">
        <v>267</v>
      </c>
      <c r="B270" s="79">
        <f>'Count Summary'!$C$6</f>
        <v>1</v>
      </c>
      <c r="C270" s="79" t="str">
        <f>'Count Summary'!$C$7</f>
        <v>Broadway / Lee St / Quay St / George St / Pitt St</v>
      </c>
      <c r="D270" s="80">
        <f>'Count Summary'!$C$8</f>
        <v>40267</v>
      </c>
      <c r="E270" s="91">
        <v>0.35416666666666669</v>
      </c>
      <c r="F270" s="79" t="s">
        <v>6</v>
      </c>
      <c r="G270" s="79" t="str">
        <f>'Count Summary'!$N$19</f>
        <v xml:space="preserve"> 8:30 - 8:45</v>
      </c>
      <c r="H270" s="79" t="str">
        <f>'Count Summary'!B36</f>
        <v>1_17</v>
      </c>
      <c r="I270" s="81" t="str">
        <f>'Count Summary'!C36</f>
        <v>Broadway St LT</v>
      </c>
      <c r="J270" s="82">
        <f>'Count Summary'!N36</f>
        <v>0</v>
      </c>
    </row>
    <row r="271" spans="1:10" x14ac:dyDescent="0.2">
      <c r="A271" s="78">
        <v>268</v>
      </c>
      <c r="B271" s="79">
        <f>'Count Summary'!$C$6</f>
        <v>1</v>
      </c>
      <c r="C271" s="79" t="str">
        <f>'Count Summary'!$C$7</f>
        <v>Broadway / Lee St / Quay St / George St / Pitt St</v>
      </c>
      <c r="D271" s="80">
        <f>'Count Summary'!$C$8</f>
        <v>40267</v>
      </c>
      <c r="E271" s="91">
        <v>0.35416666666666669</v>
      </c>
      <c r="F271" s="79" t="s">
        <v>6</v>
      </c>
      <c r="G271" s="79" t="str">
        <f>'Count Summary'!$N$19</f>
        <v xml:space="preserve"> 8:30 - 8:45</v>
      </c>
      <c r="H271" s="79" t="str">
        <f>'Count Summary'!B37</f>
        <v>1_18</v>
      </c>
      <c r="I271" s="81" t="str">
        <f>'Count Summary'!C37</f>
        <v>Broadway St SLT</v>
      </c>
      <c r="J271" s="82">
        <f>'Count Summary'!N37</f>
        <v>2</v>
      </c>
    </row>
    <row r="272" spans="1:10" x14ac:dyDescent="0.2">
      <c r="A272" s="78">
        <v>269</v>
      </c>
      <c r="B272" s="79">
        <f>'Count Summary'!$C$6</f>
        <v>1</v>
      </c>
      <c r="C272" s="79" t="str">
        <f>'Count Summary'!$C$7</f>
        <v>Broadway / Lee St / Quay St / George St / Pitt St</v>
      </c>
      <c r="D272" s="80">
        <f>'Count Summary'!$C$8</f>
        <v>40267</v>
      </c>
      <c r="E272" s="91">
        <v>0.35416666666666669</v>
      </c>
      <c r="F272" s="79" t="s">
        <v>6</v>
      </c>
      <c r="G272" s="79" t="str">
        <f>'Count Summary'!$N$19</f>
        <v xml:space="preserve"> 8:30 - 8:45</v>
      </c>
      <c r="H272" s="79" t="str">
        <f>'Count Summary'!B38</f>
        <v>1_19</v>
      </c>
      <c r="I272" s="81" t="str">
        <f>'Count Summary'!C38</f>
        <v>Broadway St SRT</v>
      </c>
      <c r="J272" s="82">
        <f>'Count Summary'!N38</f>
        <v>0</v>
      </c>
    </row>
    <row r="273" spans="1:10" x14ac:dyDescent="0.2">
      <c r="A273" s="78">
        <v>270</v>
      </c>
      <c r="B273" s="79">
        <f>'Count Summary'!$C$6</f>
        <v>1</v>
      </c>
      <c r="C273" s="79" t="str">
        <f>'Count Summary'!$C$7</f>
        <v>Broadway / Lee St / Quay St / George St / Pitt St</v>
      </c>
      <c r="D273" s="80">
        <f>'Count Summary'!$C$8</f>
        <v>40267</v>
      </c>
      <c r="E273" s="91">
        <v>0.35416666666666669</v>
      </c>
      <c r="F273" s="79" t="s">
        <v>6</v>
      </c>
      <c r="G273" s="79" t="str">
        <f>'Count Summary'!$N$19</f>
        <v xml:space="preserve"> 8:30 - 8:45</v>
      </c>
      <c r="H273" s="79" t="str">
        <f>'Count Summary'!B39</f>
        <v>1_20</v>
      </c>
      <c r="I273" s="81" t="str">
        <f>'Count Summary'!C39</f>
        <v>Broadway St RT</v>
      </c>
      <c r="J273" s="82">
        <f>'Count Summary'!N39</f>
        <v>0</v>
      </c>
    </row>
    <row r="274" spans="1:10" x14ac:dyDescent="0.2">
      <c r="A274" s="78">
        <v>271</v>
      </c>
      <c r="B274" s="79">
        <f>'Count Summary'!$C$6</f>
        <v>1</v>
      </c>
      <c r="C274" s="79" t="str">
        <f>'Count Summary'!$C$7</f>
        <v>Broadway / Lee St / Quay St / George St / Pitt St</v>
      </c>
      <c r="D274" s="80">
        <f>'Count Summary'!$C$8</f>
        <v>40267</v>
      </c>
      <c r="E274" s="91">
        <v>0.35416666666666669</v>
      </c>
      <c r="F274" s="79" t="s">
        <v>6</v>
      </c>
      <c r="G274" s="79" t="str">
        <f>'Count Summary'!$N$19</f>
        <v xml:space="preserve"> 8:30 - 8:45</v>
      </c>
      <c r="H274" s="79" t="str">
        <f>'Count Summary'!B40</f>
        <v>1_21</v>
      </c>
      <c r="I274" s="81" t="str">
        <f>'Count Summary'!C40</f>
        <v>Lee St Crossing</v>
      </c>
      <c r="J274" s="82">
        <f>'Count Summary'!N40</f>
        <v>2</v>
      </c>
    </row>
    <row r="275" spans="1:10" x14ac:dyDescent="0.2">
      <c r="A275" s="78">
        <v>272</v>
      </c>
      <c r="B275" s="79">
        <f>'Count Summary'!$C$6</f>
        <v>1</v>
      </c>
      <c r="C275" s="79" t="str">
        <f>'Count Summary'!$C$7</f>
        <v>Broadway / Lee St / Quay St / George St / Pitt St</v>
      </c>
      <c r="D275" s="80">
        <f>'Count Summary'!$C$8</f>
        <v>40267</v>
      </c>
      <c r="E275" s="91">
        <v>0.35416666666666669</v>
      </c>
      <c r="F275" s="79" t="s">
        <v>6</v>
      </c>
      <c r="G275" s="79" t="str">
        <f>'Count Summary'!$N$19</f>
        <v xml:space="preserve"> 8:30 - 8:45</v>
      </c>
      <c r="H275" s="79" t="str">
        <f>'Count Summary'!B41</f>
        <v>1_22</v>
      </c>
      <c r="I275" s="81" t="str">
        <f>'Count Summary'!C41</f>
        <v>Pitt St Crossing</v>
      </c>
      <c r="J275" s="82">
        <f>'Count Summary'!N41</f>
        <v>0</v>
      </c>
    </row>
    <row r="276" spans="1:10" x14ac:dyDescent="0.2">
      <c r="A276" s="78">
        <v>273</v>
      </c>
      <c r="B276" s="79">
        <f>'Count Summary'!$C$6</f>
        <v>1</v>
      </c>
      <c r="C276" s="79" t="str">
        <f>'Count Summary'!$C$7</f>
        <v>Broadway / Lee St / Quay St / George St / Pitt St</v>
      </c>
      <c r="D276" s="80">
        <f>'Count Summary'!$C$8</f>
        <v>40267</v>
      </c>
      <c r="E276" s="91">
        <v>0.35416666666666669</v>
      </c>
      <c r="F276" s="79" t="s">
        <v>6</v>
      </c>
      <c r="G276" s="79" t="str">
        <f>'Count Summary'!$N$19</f>
        <v xml:space="preserve"> 8:30 - 8:45</v>
      </c>
      <c r="H276" s="79" t="str">
        <f>'Count Summary'!B42</f>
        <v>1_23</v>
      </c>
      <c r="I276" s="81" t="str">
        <f>'Count Summary'!C42</f>
        <v>George St Crossing</v>
      </c>
      <c r="J276" s="82">
        <f>'Count Summary'!N42</f>
        <v>0</v>
      </c>
    </row>
    <row r="277" spans="1:10" x14ac:dyDescent="0.2">
      <c r="A277" s="78">
        <v>274</v>
      </c>
      <c r="B277" s="79">
        <f>'Count Summary'!$C$6</f>
        <v>1</v>
      </c>
      <c r="C277" s="79" t="str">
        <f>'Count Summary'!$C$7</f>
        <v>Broadway / Lee St / Quay St / George St / Pitt St</v>
      </c>
      <c r="D277" s="80">
        <f>'Count Summary'!$C$8</f>
        <v>40267</v>
      </c>
      <c r="E277" s="91">
        <v>0.35416666666666669</v>
      </c>
      <c r="F277" s="79" t="s">
        <v>6</v>
      </c>
      <c r="G277" s="79" t="str">
        <f>'Count Summary'!$N$19</f>
        <v xml:space="preserve"> 8:30 - 8:45</v>
      </c>
      <c r="H277" s="79" t="str">
        <f>'Count Summary'!B43</f>
        <v>1_24</v>
      </c>
      <c r="I277" s="81" t="str">
        <f>'Count Summary'!C43</f>
        <v>Quay St Crossing</v>
      </c>
      <c r="J277" s="82">
        <f>'Count Summary'!N43</f>
        <v>1</v>
      </c>
    </row>
    <row r="278" spans="1:10" x14ac:dyDescent="0.2">
      <c r="A278" s="78">
        <v>275</v>
      </c>
      <c r="B278" s="79">
        <f>'Count Summary'!$C$6</f>
        <v>1</v>
      </c>
      <c r="C278" s="79" t="str">
        <f>'Count Summary'!$C$7</f>
        <v>Broadway / Lee St / Quay St / George St / Pitt St</v>
      </c>
      <c r="D278" s="80">
        <f>'Count Summary'!$C$8</f>
        <v>40267</v>
      </c>
      <c r="E278" s="91">
        <v>0.35416666666666669</v>
      </c>
      <c r="F278" s="79" t="s">
        <v>6</v>
      </c>
      <c r="G278" s="79" t="str">
        <f>'Count Summary'!$N$19</f>
        <v xml:space="preserve"> 8:30 - 8:45</v>
      </c>
      <c r="H278" s="79" t="str">
        <f>'Count Summary'!B44</f>
        <v>1_25</v>
      </c>
      <c r="I278" s="81" t="str">
        <f>'Count Summary'!C44</f>
        <v>Broadway St Crossing</v>
      </c>
      <c r="J278" s="82">
        <f>'Count Summary'!N44</f>
        <v>0</v>
      </c>
    </row>
    <row r="279" spans="1:10" x14ac:dyDescent="0.2">
      <c r="A279" s="78">
        <v>276</v>
      </c>
      <c r="B279" s="79">
        <f>'Count Summary'!$C$6</f>
        <v>1</v>
      </c>
      <c r="C279" s="79" t="str">
        <f>'Count Summary'!$C$7</f>
        <v>Broadway / Lee St / Quay St / George St / Pitt St</v>
      </c>
      <c r="D279" s="80">
        <f>'Count Summary'!$C$8</f>
        <v>40267</v>
      </c>
      <c r="E279" s="91">
        <v>0.36458333333333331</v>
      </c>
      <c r="F279" s="79" t="s">
        <v>6</v>
      </c>
      <c r="G279" s="79" t="str">
        <f>'Count Summary'!$O$19</f>
        <v xml:space="preserve"> 8:45 - 9:00</v>
      </c>
      <c r="H279" s="79" t="str">
        <f>'Count Summary'!B20</f>
        <v>1_01</v>
      </c>
      <c r="I279" s="81" t="str">
        <f>'Count Summary'!C20</f>
        <v>Lee St LT</v>
      </c>
      <c r="J279" s="82">
        <f>'Count Summary'!O20</f>
        <v>0</v>
      </c>
    </row>
    <row r="280" spans="1:10" x14ac:dyDescent="0.2">
      <c r="A280" s="78">
        <v>277</v>
      </c>
      <c r="B280" s="79">
        <f>'Count Summary'!$C$6</f>
        <v>1</v>
      </c>
      <c r="C280" s="79" t="str">
        <f>'Count Summary'!$C$7</f>
        <v>Broadway / Lee St / Quay St / George St / Pitt St</v>
      </c>
      <c r="D280" s="80">
        <f>'Count Summary'!$C$8</f>
        <v>40267</v>
      </c>
      <c r="E280" s="91">
        <v>0.36458333333333331</v>
      </c>
      <c r="F280" s="79" t="s">
        <v>6</v>
      </c>
      <c r="G280" s="79" t="str">
        <f>'Count Summary'!$O$19</f>
        <v xml:space="preserve"> 8:45 - 9:00</v>
      </c>
      <c r="H280" s="79" t="str">
        <f>'Count Summary'!B21</f>
        <v>1_02</v>
      </c>
      <c r="I280" s="81" t="str">
        <f>'Count Summary'!C21</f>
        <v>Lee St SLT</v>
      </c>
      <c r="J280" s="82">
        <f>'Count Summary'!O21</f>
        <v>6</v>
      </c>
    </row>
    <row r="281" spans="1:10" x14ac:dyDescent="0.2">
      <c r="A281" s="78">
        <v>278</v>
      </c>
      <c r="B281" s="79">
        <f>'Count Summary'!$C$6</f>
        <v>1</v>
      </c>
      <c r="C281" s="79" t="str">
        <f>'Count Summary'!$C$7</f>
        <v>Broadway / Lee St / Quay St / George St / Pitt St</v>
      </c>
      <c r="D281" s="80">
        <f>'Count Summary'!$C$8</f>
        <v>40267</v>
      </c>
      <c r="E281" s="91">
        <v>0.36458333333333331</v>
      </c>
      <c r="F281" s="79" t="s">
        <v>6</v>
      </c>
      <c r="G281" s="79" t="str">
        <f>'Count Summary'!$O$19</f>
        <v xml:space="preserve"> 8:45 - 9:00</v>
      </c>
      <c r="H281" s="79" t="str">
        <f>'Count Summary'!B22</f>
        <v>1_03</v>
      </c>
      <c r="I281" s="81" t="str">
        <f>'Count Summary'!C22</f>
        <v>Lee St SRT</v>
      </c>
      <c r="J281" s="82">
        <f>'Count Summary'!O22</f>
        <v>3</v>
      </c>
    </row>
    <row r="282" spans="1:10" x14ac:dyDescent="0.2">
      <c r="A282" s="78">
        <v>279</v>
      </c>
      <c r="B282" s="79">
        <f>'Count Summary'!$C$6</f>
        <v>1</v>
      </c>
      <c r="C282" s="79" t="str">
        <f>'Count Summary'!$C$7</f>
        <v>Broadway / Lee St / Quay St / George St / Pitt St</v>
      </c>
      <c r="D282" s="80">
        <f>'Count Summary'!$C$8</f>
        <v>40267</v>
      </c>
      <c r="E282" s="91">
        <v>0.36458333333333331</v>
      </c>
      <c r="F282" s="79" t="s">
        <v>6</v>
      </c>
      <c r="G282" s="79" t="str">
        <f>'Count Summary'!$O$19</f>
        <v xml:space="preserve"> 8:45 - 9:00</v>
      </c>
      <c r="H282" s="79" t="str">
        <f>'Count Summary'!B23</f>
        <v>1_04</v>
      </c>
      <c r="I282" s="81" t="str">
        <f>'Count Summary'!C23</f>
        <v>Lee St RT</v>
      </c>
      <c r="J282" s="82">
        <f>'Count Summary'!O23</f>
        <v>2</v>
      </c>
    </row>
    <row r="283" spans="1:10" x14ac:dyDescent="0.2">
      <c r="A283" s="78">
        <v>280</v>
      </c>
      <c r="B283" s="79">
        <f>'Count Summary'!$C$6</f>
        <v>1</v>
      </c>
      <c r="C283" s="79" t="str">
        <f>'Count Summary'!$C$7</f>
        <v>Broadway / Lee St / Quay St / George St / Pitt St</v>
      </c>
      <c r="D283" s="80">
        <f>'Count Summary'!$C$8</f>
        <v>40267</v>
      </c>
      <c r="E283" s="91">
        <v>0.36458333333333331</v>
      </c>
      <c r="F283" s="79" t="s">
        <v>6</v>
      </c>
      <c r="G283" s="79" t="str">
        <f>'Count Summary'!$O$19</f>
        <v xml:space="preserve"> 8:45 - 9:00</v>
      </c>
      <c r="H283" s="79" t="str">
        <f>'Count Summary'!B24</f>
        <v>1_05</v>
      </c>
      <c r="I283" s="81" t="str">
        <f>'Count Summary'!C24</f>
        <v>Pitt St LT</v>
      </c>
      <c r="J283" s="82">
        <f>'Count Summary'!O24</f>
        <v>2</v>
      </c>
    </row>
    <row r="284" spans="1:10" x14ac:dyDescent="0.2">
      <c r="A284" s="78">
        <v>281</v>
      </c>
      <c r="B284" s="79">
        <f>'Count Summary'!$C$6</f>
        <v>1</v>
      </c>
      <c r="C284" s="79" t="str">
        <f>'Count Summary'!$C$7</f>
        <v>Broadway / Lee St / Quay St / George St / Pitt St</v>
      </c>
      <c r="D284" s="80">
        <f>'Count Summary'!$C$8</f>
        <v>40267</v>
      </c>
      <c r="E284" s="91">
        <v>0.36458333333333331</v>
      </c>
      <c r="F284" s="79" t="s">
        <v>6</v>
      </c>
      <c r="G284" s="79" t="str">
        <f>'Count Summary'!$O$19</f>
        <v xml:space="preserve"> 8:45 - 9:00</v>
      </c>
      <c r="H284" s="79" t="str">
        <f>'Count Summary'!B25</f>
        <v>1_06</v>
      </c>
      <c r="I284" s="81" t="str">
        <f>'Count Summary'!C25</f>
        <v>Pitt St SLT</v>
      </c>
      <c r="J284" s="82">
        <f>'Count Summary'!O25</f>
        <v>2</v>
      </c>
    </row>
    <row r="285" spans="1:10" x14ac:dyDescent="0.2">
      <c r="A285" s="78">
        <v>282</v>
      </c>
      <c r="B285" s="79">
        <f>'Count Summary'!$C$6</f>
        <v>1</v>
      </c>
      <c r="C285" s="79" t="str">
        <f>'Count Summary'!$C$7</f>
        <v>Broadway / Lee St / Quay St / George St / Pitt St</v>
      </c>
      <c r="D285" s="80">
        <f>'Count Summary'!$C$8</f>
        <v>40267</v>
      </c>
      <c r="E285" s="91">
        <v>0.36458333333333331</v>
      </c>
      <c r="F285" s="79" t="s">
        <v>6</v>
      </c>
      <c r="G285" s="79" t="str">
        <f>'Count Summary'!$O$19</f>
        <v xml:space="preserve"> 8:45 - 9:00</v>
      </c>
      <c r="H285" s="79" t="str">
        <f>'Count Summary'!B26</f>
        <v>1_07</v>
      </c>
      <c r="I285" s="81" t="str">
        <f>'Count Summary'!C26</f>
        <v>Pitt St SRT</v>
      </c>
      <c r="J285" s="82">
        <f>'Count Summary'!O26</f>
        <v>0</v>
      </c>
    </row>
    <row r="286" spans="1:10" x14ac:dyDescent="0.2">
      <c r="A286" s="78">
        <v>283</v>
      </c>
      <c r="B286" s="79">
        <f>'Count Summary'!$C$6</f>
        <v>1</v>
      </c>
      <c r="C286" s="79" t="str">
        <f>'Count Summary'!$C$7</f>
        <v>Broadway / Lee St / Quay St / George St / Pitt St</v>
      </c>
      <c r="D286" s="80">
        <f>'Count Summary'!$C$8</f>
        <v>40267</v>
      </c>
      <c r="E286" s="91">
        <v>0.36458333333333331</v>
      </c>
      <c r="F286" s="79" t="s">
        <v>6</v>
      </c>
      <c r="G286" s="79" t="str">
        <f>'Count Summary'!$O$19</f>
        <v xml:space="preserve"> 8:45 - 9:00</v>
      </c>
      <c r="H286" s="79" t="str">
        <f>'Count Summary'!B27</f>
        <v>1_08</v>
      </c>
      <c r="I286" s="81" t="str">
        <f>'Count Summary'!C27</f>
        <v>Pitt St RT</v>
      </c>
      <c r="J286" s="82">
        <f>'Count Summary'!O27</f>
        <v>0</v>
      </c>
    </row>
    <row r="287" spans="1:10" x14ac:dyDescent="0.2">
      <c r="A287" s="78">
        <v>284</v>
      </c>
      <c r="B287" s="79">
        <f>'Count Summary'!$C$6</f>
        <v>1</v>
      </c>
      <c r="C287" s="79" t="str">
        <f>'Count Summary'!$C$7</f>
        <v>Broadway / Lee St / Quay St / George St / Pitt St</v>
      </c>
      <c r="D287" s="80">
        <f>'Count Summary'!$C$8</f>
        <v>40267</v>
      </c>
      <c r="E287" s="91">
        <v>0.36458333333333331</v>
      </c>
      <c r="F287" s="79" t="s">
        <v>6</v>
      </c>
      <c r="G287" s="79" t="str">
        <f>'Count Summary'!$O$19</f>
        <v xml:space="preserve"> 8:45 - 9:00</v>
      </c>
      <c r="H287" s="79" t="str">
        <f>'Count Summary'!B28</f>
        <v>1_09</v>
      </c>
      <c r="I287" s="81" t="str">
        <f>'Count Summary'!C28</f>
        <v>George St LT</v>
      </c>
      <c r="J287" s="82">
        <f>'Count Summary'!O28</f>
        <v>0</v>
      </c>
    </row>
    <row r="288" spans="1:10" x14ac:dyDescent="0.2">
      <c r="A288" s="78">
        <v>285</v>
      </c>
      <c r="B288" s="79">
        <f>'Count Summary'!$C$6</f>
        <v>1</v>
      </c>
      <c r="C288" s="79" t="str">
        <f>'Count Summary'!$C$7</f>
        <v>Broadway / Lee St / Quay St / George St / Pitt St</v>
      </c>
      <c r="D288" s="80">
        <f>'Count Summary'!$C$8</f>
        <v>40267</v>
      </c>
      <c r="E288" s="91">
        <v>0.36458333333333331</v>
      </c>
      <c r="F288" s="79" t="s">
        <v>6</v>
      </c>
      <c r="G288" s="79" t="str">
        <f>'Count Summary'!$O$19</f>
        <v xml:space="preserve"> 8:45 - 9:00</v>
      </c>
      <c r="H288" s="79" t="str">
        <f>'Count Summary'!B29</f>
        <v>1_10</v>
      </c>
      <c r="I288" s="81" t="str">
        <f>'Count Summary'!C29</f>
        <v>George St SLT</v>
      </c>
      <c r="J288" s="82">
        <f>'Count Summary'!O29</f>
        <v>1</v>
      </c>
    </row>
    <row r="289" spans="1:10" x14ac:dyDescent="0.2">
      <c r="A289" s="78">
        <v>286</v>
      </c>
      <c r="B289" s="79">
        <f>'Count Summary'!$C$6</f>
        <v>1</v>
      </c>
      <c r="C289" s="79" t="str">
        <f>'Count Summary'!$C$7</f>
        <v>Broadway / Lee St / Quay St / George St / Pitt St</v>
      </c>
      <c r="D289" s="80">
        <f>'Count Summary'!$C$8</f>
        <v>40267</v>
      </c>
      <c r="E289" s="91">
        <v>0.36458333333333331</v>
      </c>
      <c r="F289" s="79" t="s">
        <v>6</v>
      </c>
      <c r="G289" s="79" t="str">
        <f>'Count Summary'!$O$19</f>
        <v xml:space="preserve"> 8:45 - 9:00</v>
      </c>
      <c r="H289" s="79" t="str">
        <f>'Count Summary'!B30</f>
        <v>1_11</v>
      </c>
      <c r="I289" s="81" t="str">
        <f>'Count Summary'!C30</f>
        <v>George St SRT</v>
      </c>
      <c r="J289" s="82">
        <f>'Count Summary'!O30</f>
        <v>0</v>
      </c>
    </row>
    <row r="290" spans="1:10" x14ac:dyDescent="0.2">
      <c r="A290" s="78">
        <v>287</v>
      </c>
      <c r="B290" s="79">
        <f>'Count Summary'!$C$6</f>
        <v>1</v>
      </c>
      <c r="C290" s="79" t="str">
        <f>'Count Summary'!$C$7</f>
        <v>Broadway / Lee St / Quay St / George St / Pitt St</v>
      </c>
      <c r="D290" s="80">
        <f>'Count Summary'!$C$8</f>
        <v>40267</v>
      </c>
      <c r="E290" s="91">
        <v>0.36458333333333331</v>
      </c>
      <c r="F290" s="79" t="s">
        <v>6</v>
      </c>
      <c r="G290" s="79" t="str">
        <f>'Count Summary'!$O$19</f>
        <v xml:space="preserve"> 8:45 - 9:00</v>
      </c>
      <c r="H290" s="79" t="str">
        <f>'Count Summary'!B31</f>
        <v>1_12</v>
      </c>
      <c r="I290" s="81" t="str">
        <f>'Count Summary'!C31</f>
        <v>George St RT</v>
      </c>
      <c r="J290" s="82">
        <f>'Count Summary'!O31</f>
        <v>0</v>
      </c>
    </row>
    <row r="291" spans="1:10" x14ac:dyDescent="0.2">
      <c r="A291" s="78">
        <v>288</v>
      </c>
      <c r="B291" s="79">
        <f>'Count Summary'!$C$6</f>
        <v>1</v>
      </c>
      <c r="C291" s="79" t="str">
        <f>'Count Summary'!$C$7</f>
        <v>Broadway / Lee St / Quay St / George St / Pitt St</v>
      </c>
      <c r="D291" s="80">
        <f>'Count Summary'!$C$8</f>
        <v>40267</v>
      </c>
      <c r="E291" s="91">
        <v>0.36458333333333331</v>
      </c>
      <c r="F291" s="79" t="s">
        <v>6</v>
      </c>
      <c r="G291" s="79" t="str">
        <f>'Count Summary'!$O$19</f>
        <v xml:space="preserve"> 8:45 - 9:00</v>
      </c>
      <c r="H291" s="79" t="str">
        <f>'Count Summary'!B32</f>
        <v>1_13</v>
      </c>
      <c r="I291" s="81" t="str">
        <f>'Count Summary'!C32</f>
        <v>Quay St LT</v>
      </c>
      <c r="J291" s="82">
        <f>'Count Summary'!O32</f>
        <v>0</v>
      </c>
    </row>
    <row r="292" spans="1:10" x14ac:dyDescent="0.2">
      <c r="A292" s="78">
        <v>289</v>
      </c>
      <c r="B292" s="79">
        <f>'Count Summary'!$C$6</f>
        <v>1</v>
      </c>
      <c r="C292" s="79" t="str">
        <f>'Count Summary'!$C$7</f>
        <v>Broadway / Lee St / Quay St / George St / Pitt St</v>
      </c>
      <c r="D292" s="80">
        <f>'Count Summary'!$C$8</f>
        <v>40267</v>
      </c>
      <c r="E292" s="91">
        <v>0.36458333333333331</v>
      </c>
      <c r="F292" s="79" t="s">
        <v>6</v>
      </c>
      <c r="G292" s="79" t="str">
        <f>'Count Summary'!$O$19</f>
        <v xml:space="preserve"> 8:45 - 9:00</v>
      </c>
      <c r="H292" s="79" t="str">
        <f>'Count Summary'!B33</f>
        <v>1_14</v>
      </c>
      <c r="I292" s="81" t="str">
        <f>'Count Summary'!C33</f>
        <v>Quay St SLT</v>
      </c>
      <c r="J292" s="82">
        <f>'Count Summary'!O33</f>
        <v>0</v>
      </c>
    </row>
    <row r="293" spans="1:10" x14ac:dyDescent="0.2">
      <c r="A293" s="78">
        <v>290</v>
      </c>
      <c r="B293" s="79">
        <f>'Count Summary'!$C$6</f>
        <v>1</v>
      </c>
      <c r="C293" s="79" t="str">
        <f>'Count Summary'!$C$7</f>
        <v>Broadway / Lee St / Quay St / George St / Pitt St</v>
      </c>
      <c r="D293" s="80">
        <f>'Count Summary'!$C$8</f>
        <v>40267</v>
      </c>
      <c r="E293" s="91">
        <v>0.36458333333333331</v>
      </c>
      <c r="F293" s="79" t="s">
        <v>6</v>
      </c>
      <c r="G293" s="79" t="str">
        <f>'Count Summary'!$O$19</f>
        <v xml:space="preserve"> 8:45 - 9:00</v>
      </c>
      <c r="H293" s="79" t="str">
        <f>'Count Summary'!B34</f>
        <v>1_15</v>
      </c>
      <c r="I293" s="81" t="str">
        <f>'Count Summary'!C34</f>
        <v>Quay St SRT</v>
      </c>
      <c r="J293" s="82">
        <f>'Count Summary'!O34</f>
        <v>0</v>
      </c>
    </row>
    <row r="294" spans="1:10" x14ac:dyDescent="0.2">
      <c r="A294" s="78">
        <v>291</v>
      </c>
      <c r="B294" s="79">
        <f>'Count Summary'!$C$6</f>
        <v>1</v>
      </c>
      <c r="C294" s="79" t="str">
        <f>'Count Summary'!$C$7</f>
        <v>Broadway / Lee St / Quay St / George St / Pitt St</v>
      </c>
      <c r="D294" s="80">
        <f>'Count Summary'!$C$8</f>
        <v>40267</v>
      </c>
      <c r="E294" s="91">
        <v>0.36458333333333331</v>
      </c>
      <c r="F294" s="79" t="s">
        <v>6</v>
      </c>
      <c r="G294" s="79" t="str">
        <f>'Count Summary'!$O$19</f>
        <v xml:space="preserve"> 8:45 - 9:00</v>
      </c>
      <c r="H294" s="79" t="str">
        <f>'Count Summary'!B35</f>
        <v>1_16</v>
      </c>
      <c r="I294" s="81" t="str">
        <f>'Count Summary'!C35</f>
        <v>Quay St RT</v>
      </c>
      <c r="J294" s="82">
        <f>'Count Summary'!O35</f>
        <v>0</v>
      </c>
    </row>
    <row r="295" spans="1:10" x14ac:dyDescent="0.2">
      <c r="A295" s="78">
        <v>292</v>
      </c>
      <c r="B295" s="79">
        <f>'Count Summary'!$C$6</f>
        <v>1</v>
      </c>
      <c r="C295" s="79" t="str">
        <f>'Count Summary'!$C$7</f>
        <v>Broadway / Lee St / Quay St / George St / Pitt St</v>
      </c>
      <c r="D295" s="80">
        <f>'Count Summary'!$C$8</f>
        <v>40267</v>
      </c>
      <c r="E295" s="91">
        <v>0.36458333333333331</v>
      </c>
      <c r="F295" s="79" t="s">
        <v>6</v>
      </c>
      <c r="G295" s="79" t="str">
        <f>'Count Summary'!$O$19</f>
        <v xml:space="preserve"> 8:45 - 9:00</v>
      </c>
      <c r="H295" s="79" t="str">
        <f>'Count Summary'!B36</f>
        <v>1_17</v>
      </c>
      <c r="I295" s="81" t="str">
        <f>'Count Summary'!C36</f>
        <v>Broadway St LT</v>
      </c>
      <c r="J295" s="82">
        <f>'Count Summary'!O36</f>
        <v>0</v>
      </c>
    </row>
    <row r="296" spans="1:10" x14ac:dyDescent="0.2">
      <c r="A296" s="78">
        <v>293</v>
      </c>
      <c r="B296" s="79">
        <f>'Count Summary'!$C$6</f>
        <v>1</v>
      </c>
      <c r="C296" s="79" t="str">
        <f>'Count Summary'!$C$7</f>
        <v>Broadway / Lee St / Quay St / George St / Pitt St</v>
      </c>
      <c r="D296" s="80">
        <f>'Count Summary'!$C$8</f>
        <v>40267</v>
      </c>
      <c r="E296" s="91">
        <v>0.36458333333333331</v>
      </c>
      <c r="F296" s="79" t="s">
        <v>6</v>
      </c>
      <c r="G296" s="79" t="str">
        <f>'Count Summary'!$O$19</f>
        <v xml:space="preserve"> 8:45 - 9:00</v>
      </c>
      <c r="H296" s="79" t="str">
        <f>'Count Summary'!B37</f>
        <v>1_18</v>
      </c>
      <c r="I296" s="81" t="str">
        <f>'Count Summary'!C37</f>
        <v>Broadway St SLT</v>
      </c>
      <c r="J296" s="82">
        <f>'Count Summary'!O37</f>
        <v>4</v>
      </c>
    </row>
    <row r="297" spans="1:10" x14ac:dyDescent="0.2">
      <c r="A297" s="78">
        <v>294</v>
      </c>
      <c r="B297" s="79">
        <f>'Count Summary'!$C$6</f>
        <v>1</v>
      </c>
      <c r="C297" s="79" t="str">
        <f>'Count Summary'!$C$7</f>
        <v>Broadway / Lee St / Quay St / George St / Pitt St</v>
      </c>
      <c r="D297" s="80">
        <f>'Count Summary'!$C$8</f>
        <v>40267</v>
      </c>
      <c r="E297" s="91">
        <v>0.36458333333333331</v>
      </c>
      <c r="F297" s="79" t="s">
        <v>6</v>
      </c>
      <c r="G297" s="79" t="str">
        <f>'Count Summary'!$O$19</f>
        <v xml:space="preserve"> 8:45 - 9:00</v>
      </c>
      <c r="H297" s="79" t="str">
        <f>'Count Summary'!B38</f>
        <v>1_19</v>
      </c>
      <c r="I297" s="81" t="str">
        <f>'Count Summary'!C38</f>
        <v>Broadway St SRT</v>
      </c>
      <c r="J297" s="82">
        <f>'Count Summary'!O38</f>
        <v>0</v>
      </c>
    </row>
    <row r="298" spans="1:10" x14ac:dyDescent="0.2">
      <c r="A298" s="78">
        <v>295</v>
      </c>
      <c r="B298" s="79">
        <f>'Count Summary'!$C$6</f>
        <v>1</v>
      </c>
      <c r="C298" s="79" t="str">
        <f>'Count Summary'!$C$7</f>
        <v>Broadway / Lee St / Quay St / George St / Pitt St</v>
      </c>
      <c r="D298" s="80">
        <f>'Count Summary'!$C$8</f>
        <v>40267</v>
      </c>
      <c r="E298" s="91">
        <v>0.36458333333333331</v>
      </c>
      <c r="F298" s="79" t="s">
        <v>6</v>
      </c>
      <c r="G298" s="79" t="str">
        <f>'Count Summary'!$O$19</f>
        <v xml:space="preserve"> 8:45 - 9:00</v>
      </c>
      <c r="H298" s="79" t="str">
        <f>'Count Summary'!B39</f>
        <v>1_20</v>
      </c>
      <c r="I298" s="81" t="str">
        <f>'Count Summary'!C39</f>
        <v>Broadway St RT</v>
      </c>
      <c r="J298" s="82">
        <f>'Count Summary'!O39</f>
        <v>0</v>
      </c>
    </row>
    <row r="299" spans="1:10" x14ac:dyDescent="0.2">
      <c r="A299" s="78">
        <v>296</v>
      </c>
      <c r="B299" s="79">
        <f>'Count Summary'!$C$6</f>
        <v>1</v>
      </c>
      <c r="C299" s="79" t="str">
        <f>'Count Summary'!$C$7</f>
        <v>Broadway / Lee St / Quay St / George St / Pitt St</v>
      </c>
      <c r="D299" s="80">
        <f>'Count Summary'!$C$8</f>
        <v>40267</v>
      </c>
      <c r="E299" s="91">
        <v>0.36458333333333331</v>
      </c>
      <c r="F299" s="79" t="s">
        <v>6</v>
      </c>
      <c r="G299" s="79" t="str">
        <f>'Count Summary'!$O$19</f>
        <v xml:space="preserve"> 8:45 - 9:00</v>
      </c>
      <c r="H299" s="79" t="str">
        <f>'Count Summary'!B40</f>
        <v>1_21</v>
      </c>
      <c r="I299" s="81" t="str">
        <f>'Count Summary'!C40</f>
        <v>Lee St Crossing</v>
      </c>
      <c r="J299" s="82">
        <f>'Count Summary'!O40</f>
        <v>0</v>
      </c>
    </row>
    <row r="300" spans="1:10" x14ac:dyDescent="0.2">
      <c r="A300" s="78">
        <v>297</v>
      </c>
      <c r="B300" s="79">
        <f>'Count Summary'!$C$6</f>
        <v>1</v>
      </c>
      <c r="C300" s="79" t="str">
        <f>'Count Summary'!$C$7</f>
        <v>Broadway / Lee St / Quay St / George St / Pitt St</v>
      </c>
      <c r="D300" s="80">
        <f>'Count Summary'!$C$8</f>
        <v>40267</v>
      </c>
      <c r="E300" s="91">
        <v>0.36458333333333331</v>
      </c>
      <c r="F300" s="79" t="s">
        <v>6</v>
      </c>
      <c r="G300" s="79" t="str">
        <f>'Count Summary'!$O$19</f>
        <v xml:space="preserve"> 8:45 - 9:00</v>
      </c>
      <c r="H300" s="79" t="str">
        <f>'Count Summary'!B41</f>
        <v>1_22</v>
      </c>
      <c r="I300" s="81" t="str">
        <f>'Count Summary'!C41</f>
        <v>Pitt St Crossing</v>
      </c>
      <c r="J300" s="82">
        <f>'Count Summary'!O41</f>
        <v>0</v>
      </c>
    </row>
    <row r="301" spans="1:10" x14ac:dyDescent="0.2">
      <c r="A301" s="78">
        <v>298</v>
      </c>
      <c r="B301" s="79">
        <f>'Count Summary'!$C$6</f>
        <v>1</v>
      </c>
      <c r="C301" s="79" t="str">
        <f>'Count Summary'!$C$7</f>
        <v>Broadway / Lee St / Quay St / George St / Pitt St</v>
      </c>
      <c r="D301" s="80">
        <f>'Count Summary'!$C$8</f>
        <v>40267</v>
      </c>
      <c r="E301" s="91">
        <v>0.36458333333333331</v>
      </c>
      <c r="F301" s="79" t="s">
        <v>6</v>
      </c>
      <c r="G301" s="79" t="str">
        <f>'Count Summary'!$O$19</f>
        <v xml:space="preserve"> 8:45 - 9:00</v>
      </c>
      <c r="H301" s="79" t="str">
        <f>'Count Summary'!B42</f>
        <v>1_23</v>
      </c>
      <c r="I301" s="81" t="str">
        <f>'Count Summary'!C42</f>
        <v>George St Crossing</v>
      </c>
      <c r="J301" s="82">
        <f>'Count Summary'!O42</f>
        <v>0</v>
      </c>
    </row>
    <row r="302" spans="1:10" x14ac:dyDescent="0.2">
      <c r="A302" s="78">
        <v>299</v>
      </c>
      <c r="B302" s="79">
        <f>'Count Summary'!$C$6</f>
        <v>1</v>
      </c>
      <c r="C302" s="79" t="str">
        <f>'Count Summary'!$C$7</f>
        <v>Broadway / Lee St / Quay St / George St / Pitt St</v>
      </c>
      <c r="D302" s="80">
        <f>'Count Summary'!$C$8</f>
        <v>40267</v>
      </c>
      <c r="E302" s="91">
        <v>0.36458333333333331</v>
      </c>
      <c r="F302" s="79" t="s">
        <v>6</v>
      </c>
      <c r="G302" s="79" t="str">
        <f>'Count Summary'!$O$19</f>
        <v xml:space="preserve"> 8:45 - 9:00</v>
      </c>
      <c r="H302" s="79" t="str">
        <f>'Count Summary'!B43</f>
        <v>1_24</v>
      </c>
      <c r="I302" s="81" t="str">
        <f>'Count Summary'!C43</f>
        <v>Quay St Crossing</v>
      </c>
      <c r="J302" s="82">
        <f>'Count Summary'!O43</f>
        <v>0</v>
      </c>
    </row>
    <row r="303" spans="1:10" ht="15" thickBot="1" x14ac:dyDescent="0.25">
      <c r="A303" s="83">
        <v>300</v>
      </c>
      <c r="B303" s="84">
        <f>'Count Summary'!$C$6</f>
        <v>1</v>
      </c>
      <c r="C303" s="84" t="str">
        <f>'Count Summary'!$C$7</f>
        <v>Broadway / Lee St / Quay St / George St / Pitt St</v>
      </c>
      <c r="D303" s="85">
        <f>'Count Summary'!$C$8</f>
        <v>40267</v>
      </c>
      <c r="E303" s="92">
        <v>0.36458333333333331</v>
      </c>
      <c r="F303" s="84" t="s">
        <v>6</v>
      </c>
      <c r="G303" s="84" t="str">
        <f>'Count Summary'!$O$19</f>
        <v xml:space="preserve"> 8:45 - 9:00</v>
      </c>
      <c r="H303" s="84" t="str">
        <f>'Count Summary'!B44</f>
        <v>1_25</v>
      </c>
      <c r="I303" s="86" t="str">
        <f>'Count Summary'!C44</f>
        <v>Broadway St Crossing</v>
      </c>
      <c r="J303" s="87">
        <f>'Count Summary'!O44</f>
        <v>0</v>
      </c>
    </row>
  </sheetData>
  <sheetProtection password="DBC3" sheet="1" objects="1" scenarios="1"/>
  <phoneticPr fontId="0" type="noConversion"/>
  <pageMargins left="0.48" right="0.54" top="0.76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3"/>
  <sheetViews>
    <sheetView topLeftCell="A241" workbookViewId="0">
      <selection activeCell="J258" sqref="J258"/>
    </sheetView>
  </sheetViews>
  <sheetFormatPr defaultRowHeight="14.25" x14ac:dyDescent="0.2"/>
  <cols>
    <col min="1" max="1" width="5.125" style="45" customWidth="1"/>
    <col min="2" max="2" width="6" style="45" customWidth="1"/>
    <col min="3" max="3" width="39.25" style="46" customWidth="1"/>
    <col min="4" max="4" width="9" style="47" bestFit="1"/>
    <col min="5" max="5" width="9.125" style="46" bestFit="1" customWidth="1"/>
    <col min="6" max="6" width="6.75" style="46" bestFit="1" customWidth="1"/>
    <col min="7" max="7" width="10.875" style="46" bestFit="1" customWidth="1"/>
    <col min="8" max="8" width="6.625" style="46" customWidth="1"/>
    <col min="9" max="9" width="29" style="45" customWidth="1"/>
    <col min="10" max="10" width="7.75" style="46" customWidth="1"/>
    <col min="11" max="16384" width="9" style="11"/>
  </cols>
  <sheetData>
    <row r="1" spans="1:10" ht="15" x14ac:dyDescent="0.2">
      <c r="A1" s="51" t="str">
        <f>TEXT("CITY OF SYDNEY TWICE - YEARLY BICYCLE COUNT  - SITE ","") &amp; B4 &amp; TEXT(" DATA (PM)","")</f>
        <v>CITY OF SYDNEY TWICE - YEARLY BICYCLE COUNT  - SITE 1 DATA (PM)</v>
      </c>
      <c r="F1" s="49"/>
      <c r="G1" s="48"/>
      <c r="H1" s="50"/>
      <c r="I1" s="43"/>
    </row>
    <row r="2" spans="1:10" ht="6" customHeight="1" thickBot="1" x14ac:dyDescent="0.25"/>
    <row r="3" spans="1:10" ht="52.5" customHeight="1" thickBot="1" x14ac:dyDescent="0.25">
      <c r="A3" s="70" t="s">
        <v>36</v>
      </c>
      <c r="B3" s="89" t="s">
        <v>44</v>
      </c>
      <c r="C3" s="69" t="s">
        <v>37</v>
      </c>
      <c r="D3" s="71" t="s">
        <v>40</v>
      </c>
      <c r="E3" s="69" t="s">
        <v>41</v>
      </c>
      <c r="F3" s="69" t="s">
        <v>38</v>
      </c>
      <c r="G3" s="69" t="s">
        <v>13</v>
      </c>
      <c r="H3" s="69" t="s">
        <v>11</v>
      </c>
      <c r="I3" s="69" t="s">
        <v>12</v>
      </c>
      <c r="J3" s="72" t="s">
        <v>39</v>
      </c>
    </row>
    <row r="4" spans="1:10" x14ac:dyDescent="0.2">
      <c r="A4" s="73">
        <v>1</v>
      </c>
      <c r="B4" s="74">
        <f>'Count Summary'!$C$6</f>
        <v>1</v>
      </c>
      <c r="C4" s="74" t="str">
        <f>'Count Summary'!$C$7</f>
        <v>Broadway / Lee St / Quay St / George St / Pitt St</v>
      </c>
      <c r="D4" s="75">
        <f>'Count Summary'!$C$8</f>
        <v>40267</v>
      </c>
      <c r="E4" s="90">
        <v>0.66666666666666663</v>
      </c>
      <c r="F4" s="74" t="s">
        <v>47</v>
      </c>
      <c r="G4" s="74" t="str">
        <f>'Count Summary'!$Q$19</f>
        <v xml:space="preserve"> 16:00 - 16:15</v>
      </c>
      <c r="H4" s="74" t="str">
        <f>'Count Summary'!B20</f>
        <v>1_01</v>
      </c>
      <c r="I4" s="76" t="str">
        <f>'Count Summary'!C20</f>
        <v>Lee St LT</v>
      </c>
      <c r="J4" s="77">
        <f>'Count Summary'!Q20</f>
        <v>0</v>
      </c>
    </row>
    <row r="5" spans="1:10" x14ac:dyDescent="0.2">
      <c r="A5" s="78">
        <v>2</v>
      </c>
      <c r="B5" s="79">
        <f>'Count Summary'!$C$6</f>
        <v>1</v>
      </c>
      <c r="C5" s="79" t="str">
        <f>'Count Summary'!$C$7</f>
        <v>Broadway / Lee St / Quay St / George St / Pitt St</v>
      </c>
      <c r="D5" s="80">
        <f>'Count Summary'!$C$8</f>
        <v>40267</v>
      </c>
      <c r="E5" s="91">
        <v>0.66666666666666663</v>
      </c>
      <c r="F5" s="79" t="s">
        <v>47</v>
      </c>
      <c r="G5" s="74" t="str">
        <f>'Count Summary'!$Q$19</f>
        <v xml:space="preserve"> 16:00 - 16:15</v>
      </c>
      <c r="H5" s="79" t="str">
        <f>'Count Summary'!B21</f>
        <v>1_02</v>
      </c>
      <c r="I5" s="81" t="str">
        <f>'Count Summary'!C21</f>
        <v>Lee St SLT</v>
      </c>
      <c r="J5" s="77">
        <f>'Count Summary'!Q21</f>
        <v>0</v>
      </c>
    </row>
    <row r="6" spans="1:10" x14ac:dyDescent="0.2">
      <c r="A6" s="78">
        <v>3</v>
      </c>
      <c r="B6" s="79">
        <f>'Count Summary'!$C$6</f>
        <v>1</v>
      </c>
      <c r="C6" s="79" t="str">
        <f>'Count Summary'!$C$7</f>
        <v>Broadway / Lee St / Quay St / George St / Pitt St</v>
      </c>
      <c r="D6" s="80">
        <f>'Count Summary'!$C$8</f>
        <v>40267</v>
      </c>
      <c r="E6" s="91">
        <v>0.66666666666666663</v>
      </c>
      <c r="F6" s="79" t="s">
        <v>47</v>
      </c>
      <c r="G6" s="74" t="str">
        <f>'Count Summary'!$Q$19</f>
        <v xml:space="preserve"> 16:00 - 16:15</v>
      </c>
      <c r="H6" s="79" t="str">
        <f>'Count Summary'!B22</f>
        <v>1_03</v>
      </c>
      <c r="I6" s="81" t="str">
        <f>'Count Summary'!C22</f>
        <v>Lee St SRT</v>
      </c>
      <c r="J6" s="77">
        <f>'Count Summary'!Q22</f>
        <v>1</v>
      </c>
    </row>
    <row r="7" spans="1:10" x14ac:dyDescent="0.2">
      <c r="A7" s="78">
        <v>4</v>
      </c>
      <c r="B7" s="79">
        <f>'Count Summary'!$C$6</f>
        <v>1</v>
      </c>
      <c r="C7" s="79" t="str">
        <f>'Count Summary'!$C$7</f>
        <v>Broadway / Lee St / Quay St / George St / Pitt St</v>
      </c>
      <c r="D7" s="80">
        <f>'Count Summary'!$C$8</f>
        <v>40267</v>
      </c>
      <c r="E7" s="91">
        <v>0.66666666666666663</v>
      </c>
      <c r="F7" s="79" t="s">
        <v>47</v>
      </c>
      <c r="G7" s="74" t="str">
        <f>'Count Summary'!$Q$19</f>
        <v xml:space="preserve"> 16:00 - 16:15</v>
      </c>
      <c r="H7" s="79" t="str">
        <f>'Count Summary'!B23</f>
        <v>1_04</v>
      </c>
      <c r="I7" s="81" t="str">
        <f>'Count Summary'!C23</f>
        <v>Lee St RT</v>
      </c>
      <c r="J7" s="77">
        <f>'Count Summary'!Q23</f>
        <v>2</v>
      </c>
    </row>
    <row r="8" spans="1:10" x14ac:dyDescent="0.2">
      <c r="A8" s="78">
        <v>5</v>
      </c>
      <c r="B8" s="79">
        <f>'Count Summary'!$C$6</f>
        <v>1</v>
      </c>
      <c r="C8" s="79" t="str">
        <f>'Count Summary'!$C$7</f>
        <v>Broadway / Lee St / Quay St / George St / Pitt St</v>
      </c>
      <c r="D8" s="80">
        <f>'Count Summary'!$C$8</f>
        <v>40267</v>
      </c>
      <c r="E8" s="91">
        <v>0.66666666666666663</v>
      </c>
      <c r="F8" s="79" t="s">
        <v>47</v>
      </c>
      <c r="G8" s="74" t="str">
        <f>'Count Summary'!$Q$19</f>
        <v xml:space="preserve"> 16:00 - 16:15</v>
      </c>
      <c r="H8" s="79" t="str">
        <f>'Count Summary'!B24</f>
        <v>1_05</v>
      </c>
      <c r="I8" s="81" t="str">
        <f>'Count Summary'!C24</f>
        <v>Pitt St LT</v>
      </c>
      <c r="J8" s="77">
        <f>'Count Summary'!Q24</f>
        <v>2</v>
      </c>
    </row>
    <row r="9" spans="1:10" x14ac:dyDescent="0.2">
      <c r="A9" s="78">
        <v>6</v>
      </c>
      <c r="B9" s="79">
        <f>'Count Summary'!$C$6</f>
        <v>1</v>
      </c>
      <c r="C9" s="79" t="str">
        <f>'Count Summary'!$C$7</f>
        <v>Broadway / Lee St / Quay St / George St / Pitt St</v>
      </c>
      <c r="D9" s="80">
        <f>'Count Summary'!$C$8</f>
        <v>40267</v>
      </c>
      <c r="E9" s="91">
        <v>0.66666666666666663</v>
      </c>
      <c r="F9" s="79" t="s">
        <v>47</v>
      </c>
      <c r="G9" s="74" t="str">
        <f>'Count Summary'!$Q$19</f>
        <v xml:space="preserve"> 16:00 - 16:15</v>
      </c>
      <c r="H9" s="79" t="str">
        <f>'Count Summary'!B25</f>
        <v>1_06</v>
      </c>
      <c r="I9" s="81" t="str">
        <f>'Count Summary'!C25</f>
        <v>Pitt St SLT</v>
      </c>
      <c r="J9" s="77">
        <f>'Count Summary'!Q25</f>
        <v>1</v>
      </c>
    </row>
    <row r="10" spans="1:10" x14ac:dyDescent="0.2">
      <c r="A10" s="78">
        <v>7</v>
      </c>
      <c r="B10" s="79">
        <f>'Count Summary'!$C$6</f>
        <v>1</v>
      </c>
      <c r="C10" s="79" t="str">
        <f>'Count Summary'!$C$7</f>
        <v>Broadway / Lee St / Quay St / George St / Pitt St</v>
      </c>
      <c r="D10" s="80">
        <f>'Count Summary'!$C$8</f>
        <v>40267</v>
      </c>
      <c r="E10" s="91">
        <v>0.66666666666666663</v>
      </c>
      <c r="F10" s="79" t="s">
        <v>47</v>
      </c>
      <c r="G10" s="74" t="str">
        <f>'Count Summary'!$Q$19</f>
        <v xml:space="preserve"> 16:00 - 16:15</v>
      </c>
      <c r="H10" s="79" t="str">
        <f>'Count Summary'!B26</f>
        <v>1_07</v>
      </c>
      <c r="I10" s="81" t="str">
        <f>'Count Summary'!C26</f>
        <v>Pitt St SRT</v>
      </c>
      <c r="J10" s="77">
        <f>'Count Summary'!Q26</f>
        <v>0</v>
      </c>
    </row>
    <row r="11" spans="1:10" x14ac:dyDescent="0.2">
      <c r="A11" s="78">
        <v>8</v>
      </c>
      <c r="B11" s="79">
        <f>'Count Summary'!$C$6</f>
        <v>1</v>
      </c>
      <c r="C11" s="79" t="str">
        <f>'Count Summary'!$C$7</f>
        <v>Broadway / Lee St / Quay St / George St / Pitt St</v>
      </c>
      <c r="D11" s="80">
        <f>'Count Summary'!$C$8</f>
        <v>40267</v>
      </c>
      <c r="E11" s="91">
        <v>0.66666666666666663</v>
      </c>
      <c r="F11" s="79" t="s">
        <v>47</v>
      </c>
      <c r="G11" s="74" t="str">
        <f>'Count Summary'!$Q$19</f>
        <v xml:space="preserve"> 16:00 - 16:15</v>
      </c>
      <c r="H11" s="79" t="str">
        <f>'Count Summary'!B27</f>
        <v>1_08</v>
      </c>
      <c r="I11" s="81" t="str">
        <f>'Count Summary'!C27</f>
        <v>Pitt St RT</v>
      </c>
      <c r="J11" s="77">
        <f>'Count Summary'!Q27</f>
        <v>0</v>
      </c>
    </row>
    <row r="12" spans="1:10" x14ac:dyDescent="0.2">
      <c r="A12" s="78">
        <v>9</v>
      </c>
      <c r="B12" s="79">
        <f>'Count Summary'!$C$6</f>
        <v>1</v>
      </c>
      <c r="C12" s="79" t="str">
        <f>'Count Summary'!$C$7</f>
        <v>Broadway / Lee St / Quay St / George St / Pitt St</v>
      </c>
      <c r="D12" s="80">
        <f>'Count Summary'!$C$8</f>
        <v>40267</v>
      </c>
      <c r="E12" s="91">
        <v>0.66666666666666663</v>
      </c>
      <c r="F12" s="79" t="s">
        <v>47</v>
      </c>
      <c r="G12" s="74" t="str">
        <f>'Count Summary'!$Q$19</f>
        <v xml:space="preserve"> 16:00 - 16:15</v>
      </c>
      <c r="H12" s="79" t="str">
        <f>'Count Summary'!B28</f>
        <v>1_09</v>
      </c>
      <c r="I12" s="81" t="str">
        <f>'Count Summary'!C28</f>
        <v>George St LT</v>
      </c>
      <c r="J12" s="77">
        <f>'Count Summary'!Q28</f>
        <v>0</v>
      </c>
    </row>
    <row r="13" spans="1:10" x14ac:dyDescent="0.2">
      <c r="A13" s="78">
        <v>10</v>
      </c>
      <c r="B13" s="79">
        <f>'Count Summary'!$C$6</f>
        <v>1</v>
      </c>
      <c r="C13" s="79" t="str">
        <f>'Count Summary'!$C$7</f>
        <v>Broadway / Lee St / Quay St / George St / Pitt St</v>
      </c>
      <c r="D13" s="80">
        <f>'Count Summary'!$C$8</f>
        <v>40267</v>
      </c>
      <c r="E13" s="91">
        <v>0.66666666666666663</v>
      </c>
      <c r="F13" s="79" t="s">
        <v>47</v>
      </c>
      <c r="G13" s="74" t="str">
        <f>'Count Summary'!$Q$19</f>
        <v xml:space="preserve"> 16:00 - 16:15</v>
      </c>
      <c r="H13" s="79" t="str">
        <f>'Count Summary'!B29</f>
        <v>1_10</v>
      </c>
      <c r="I13" s="81" t="str">
        <f>'Count Summary'!C29</f>
        <v>George St SLT</v>
      </c>
      <c r="J13" s="77">
        <f>'Count Summary'!Q29</f>
        <v>3</v>
      </c>
    </row>
    <row r="14" spans="1:10" x14ac:dyDescent="0.2">
      <c r="A14" s="78">
        <v>11</v>
      </c>
      <c r="B14" s="79">
        <f>'Count Summary'!$C$6</f>
        <v>1</v>
      </c>
      <c r="C14" s="79" t="str">
        <f>'Count Summary'!$C$7</f>
        <v>Broadway / Lee St / Quay St / George St / Pitt St</v>
      </c>
      <c r="D14" s="80">
        <f>'Count Summary'!$C$8</f>
        <v>40267</v>
      </c>
      <c r="E14" s="91">
        <v>0.66666666666666663</v>
      </c>
      <c r="F14" s="79" t="s">
        <v>47</v>
      </c>
      <c r="G14" s="74" t="str">
        <f>'Count Summary'!$Q$19</f>
        <v xml:space="preserve"> 16:00 - 16:15</v>
      </c>
      <c r="H14" s="79" t="str">
        <f>'Count Summary'!B30</f>
        <v>1_11</v>
      </c>
      <c r="I14" s="81" t="str">
        <f>'Count Summary'!C30</f>
        <v>George St SRT</v>
      </c>
      <c r="J14" s="77">
        <f>'Count Summary'!Q30</f>
        <v>1</v>
      </c>
    </row>
    <row r="15" spans="1:10" x14ac:dyDescent="0.2">
      <c r="A15" s="78">
        <v>12</v>
      </c>
      <c r="B15" s="79">
        <f>'Count Summary'!$C$6</f>
        <v>1</v>
      </c>
      <c r="C15" s="79" t="str">
        <f>'Count Summary'!$C$7</f>
        <v>Broadway / Lee St / Quay St / George St / Pitt St</v>
      </c>
      <c r="D15" s="80">
        <f>'Count Summary'!$C$8</f>
        <v>40267</v>
      </c>
      <c r="E15" s="91">
        <v>0.66666666666666663</v>
      </c>
      <c r="F15" s="79" t="s">
        <v>47</v>
      </c>
      <c r="G15" s="74" t="str">
        <f>'Count Summary'!$Q$19</f>
        <v xml:space="preserve"> 16:00 - 16:15</v>
      </c>
      <c r="H15" s="79" t="str">
        <f>'Count Summary'!B31</f>
        <v>1_12</v>
      </c>
      <c r="I15" s="81" t="str">
        <f>'Count Summary'!C31</f>
        <v>George St RT</v>
      </c>
      <c r="J15" s="77">
        <f>'Count Summary'!Q31</f>
        <v>0</v>
      </c>
    </row>
    <row r="16" spans="1:10" x14ac:dyDescent="0.2">
      <c r="A16" s="78">
        <v>13</v>
      </c>
      <c r="B16" s="79">
        <f>'Count Summary'!$C$6</f>
        <v>1</v>
      </c>
      <c r="C16" s="79" t="str">
        <f>'Count Summary'!$C$7</f>
        <v>Broadway / Lee St / Quay St / George St / Pitt St</v>
      </c>
      <c r="D16" s="80">
        <f>'Count Summary'!$C$8</f>
        <v>40267</v>
      </c>
      <c r="E16" s="91">
        <v>0.66666666666666663</v>
      </c>
      <c r="F16" s="79" t="s">
        <v>47</v>
      </c>
      <c r="G16" s="74" t="str">
        <f>'Count Summary'!$Q$19</f>
        <v xml:space="preserve"> 16:00 - 16:15</v>
      </c>
      <c r="H16" s="79" t="str">
        <f>'Count Summary'!B32</f>
        <v>1_13</v>
      </c>
      <c r="I16" s="81" t="str">
        <f>'Count Summary'!C32</f>
        <v>Quay St LT</v>
      </c>
      <c r="J16" s="77">
        <f>'Count Summary'!Q32</f>
        <v>0</v>
      </c>
    </row>
    <row r="17" spans="1:10" x14ac:dyDescent="0.2">
      <c r="A17" s="78">
        <v>14</v>
      </c>
      <c r="B17" s="79">
        <f>'Count Summary'!$C$6</f>
        <v>1</v>
      </c>
      <c r="C17" s="79" t="str">
        <f>'Count Summary'!$C$7</f>
        <v>Broadway / Lee St / Quay St / George St / Pitt St</v>
      </c>
      <c r="D17" s="80">
        <f>'Count Summary'!$C$8</f>
        <v>40267</v>
      </c>
      <c r="E17" s="91">
        <v>0.66666666666666663</v>
      </c>
      <c r="F17" s="79" t="s">
        <v>47</v>
      </c>
      <c r="G17" s="74" t="str">
        <f>'Count Summary'!$Q$19</f>
        <v xml:space="preserve"> 16:00 - 16:15</v>
      </c>
      <c r="H17" s="79" t="str">
        <f>'Count Summary'!B33</f>
        <v>1_14</v>
      </c>
      <c r="I17" s="81" t="str">
        <f>'Count Summary'!C33</f>
        <v>Quay St SLT</v>
      </c>
      <c r="J17" s="77">
        <f>'Count Summary'!Q33</f>
        <v>0</v>
      </c>
    </row>
    <row r="18" spans="1:10" x14ac:dyDescent="0.2">
      <c r="A18" s="78">
        <v>15</v>
      </c>
      <c r="B18" s="79">
        <f>'Count Summary'!$C$6</f>
        <v>1</v>
      </c>
      <c r="C18" s="79" t="str">
        <f>'Count Summary'!$C$7</f>
        <v>Broadway / Lee St / Quay St / George St / Pitt St</v>
      </c>
      <c r="D18" s="80">
        <f>'Count Summary'!$C$8</f>
        <v>40267</v>
      </c>
      <c r="E18" s="91">
        <v>0.66666666666666663</v>
      </c>
      <c r="F18" s="79" t="s">
        <v>47</v>
      </c>
      <c r="G18" s="74" t="str">
        <f>'Count Summary'!$Q$19</f>
        <v xml:space="preserve"> 16:00 - 16:15</v>
      </c>
      <c r="H18" s="79" t="str">
        <f>'Count Summary'!B34</f>
        <v>1_15</v>
      </c>
      <c r="I18" s="81" t="str">
        <f>'Count Summary'!C34</f>
        <v>Quay St SRT</v>
      </c>
      <c r="J18" s="77">
        <f>'Count Summary'!Q34</f>
        <v>1</v>
      </c>
    </row>
    <row r="19" spans="1:10" x14ac:dyDescent="0.2">
      <c r="A19" s="78">
        <v>16</v>
      </c>
      <c r="B19" s="79">
        <f>'Count Summary'!$C$6</f>
        <v>1</v>
      </c>
      <c r="C19" s="79" t="str">
        <f>'Count Summary'!$C$7</f>
        <v>Broadway / Lee St / Quay St / George St / Pitt St</v>
      </c>
      <c r="D19" s="80">
        <f>'Count Summary'!$C$8</f>
        <v>40267</v>
      </c>
      <c r="E19" s="91">
        <v>0.66666666666666663</v>
      </c>
      <c r="F19" s="79" t="s">
        <v>47</v>
      </c>
      <c r="G19" s="74" t="str">
        <f>'Count Summary'!$Q$19</f>
        <v xml:space="preserve"> 16:00 - 16:15</v>
      </c>
      <c r="H19" s="79" t="str">
        <f>'Count Summary'!B35</f>
        <v>1_16</v>
      </c>
      <c r="I19" s="81" t="str">
        <f>'Count Summary'!C35</f>
        <v>Quay St RT</v>
      </c>
      <c r="J19" s="77">
        <f>'Count Summary'!Q35</f>
        <v>0</v>
      </c>
    </row>
    <row r="20" spans="1:10" x14ac:dyDescent="0.2">
      <c r="A20" s="78">
        <v>17</v>
      </c>
      <c r="B20" s="79">
        <f>'Count Summary'!$C$6</f>
        <v>1</v>
      </c>
      <c r="C20" s="79" t="str">
        <f>'Count Summary'!$C$7</f>
        <v>Broadway / Lee St / Quay St / George St / Pitt St</v>
      </c>
      <c r="D20" s="80">
        <f>'Count Summary'!$C$8</f>
        <v>40267</v>
      </c>
      <c r="E20" s="91">
        <v>0.66666666666666663</v>
      </c>
      <c r="F20" s="79" t="s">
        <v>47</v>
      </c>
      <c r="G20" s="74" t="str">
        <f>'Count Summary'!$Q$19</f>
        <v xml:space="preserve"> 16:00 - 16:15</v>
      </c>
      <c r="H20" s="79" t="str">
        <f>'Count Summary'!B36</f>
        <v>1_17</v>
      </c>
      <c r="I20" s="81" t="str">
        <f>'Count Summary'!C36</f>
        <v>Broadway St LT</v>
      </c>
      <c r="J20" s="77">
        <f>'Count Summary'!Q36</f>
        <v>0</v>
      </c>
    </row>
    <row r="21" spans="1:10" x14ac:dyDescent="0.2">
      <c r="A21" s="78">
        <v>18</v>
      </c>
      <c r="B21" s="79">
        <f>'Count Summary'!$C$6</f>
        <v>1</v>
      </c>
      <c r="C21" s="79" t="str">
        <f>'Count Summary'!$C$7</f>
        <v>Broadway / Lee St / Quay St / George St / Pitt St</v>
      </c>
      <c r="D21" s="80">
        <f>'Count Summary'!$C$8</f>
        <v>40267</v>
      </c>
      <c r="E21" s="91">
        <v>0.66666666666666663</v>
      </c>
      <c r="F21" s="79" t="s">
        <v>47</v>
      </c>
      <c r="G21" s="74" t="str">
        <f>'Count Summary'!$Q$19</f>
        <v xml:space="preserve"> 16:00 - 16:15</v>
      </c>
      <c r="H21" s="79" t="str">
        <f>'Count Summary'!B37</f>
        <v>1_18</v>
      </c>
      <c r="I21" s="81" t="str">
        <f>'Count Summary'!C37</f>
        <v>Broadway St SLT</v>
      </c>
      <c r="J21" s="77">
        <f>'Count Summary'!Q37</f>
        <v>2</v>
      </c>
    </row>
    <row r="22" spans="1:10" x14ac:dyDescent="0.2">
      <c r="A22" s="78">
        <v>19</v>
      </c>
      <c r="B22" s="79">
        <f>'Count Summary'!$C$6</f>
        <v>1</v>
      </c>
      <c r="C22" s="79" t="str">
        <f>'Count Summary'!$C$7</f>
        <v>Broadway / Lee St / Quay St / George St / Pitt St</v>
      </c>
      <c r="D22" s="80">
        <f>'Count Summary'!$C$8</f>
        <v>40267</v>
      </c>
      <c r="E22" s="91">
        <v>0.66666666666666663</v>
      </c>
      <c r="F22" s="79" t="s">
        <v>47</v>
      </c>
      <c r="G22" s="74" t="str">
        <f>'Count Summary'!$Q$19</f>
        <v xml:space="preserve"> 16:00 - 16:15</v>
      </c>
      <c r="H22" s="79" t="str">
        <f>'Count Summary'!B38</f>
        <v>1_19</v>
      </c>
      <c r="I22" s="81" t="str">
        <f>'Count Summary'!C38</f>
        <v>Broadway St SRT</v>
      </c>
      <c r="J22" s="77">
        <f>'Count Summary'!Q38</f>
        <v>1</v>
      </c>
    </row>
    <row r="23" spans="1:10" x14ac:dyDescent="0.2">
      <c r="A23" s="78">
        <v>20</v>
      </c>
      <c r="B23" s="79">
        <f>'Count Summary'!$C$6</f>
        <v>1</v>
      </c>
      <c r="C23" s="79" t="str">
        <f>'Count Summary'!$C$7</f>
        <v>Broadway / Lee St / Quay St / George St / Pitt St</v>
      </c>
      <c r="D23" s="80">
        <f>'Count Summary'!$C$8</f>
        <v>40267</v>
      </c>
      <c r="E23" s="91">
        <v>0.66666666666666663</v>
      </c>
      <c r="F23" s="79" t="s">
        <v>47</v>
      </c>
      <c r="G23" s="74" t="str">
        <f>'Count Summary'!$Q$19</f>
        <v xml:space="preserve"> 16:00 - 16:15</v>
      </c>
      <c r="H23" s="79" t="str">
        <f>'Count Summary'!B39</f>
        <v>1_20</v>
      </c>
      <c r="I23" s="81" t="str">
        <f>'Count Summary'!C39</f>
        <v>Broadway St RT</v>
      </c>
      <c r="J23" s="77">
        <f>'Count Summary'!Q39</f>
        <v>0</v>
      </c>
    </row>
    <row r="24" spans="1:10" x14ac:dyDescent="0.2">
      <c r="A24" s="78">
        <v>21</v>
      </c>
      <c r="B24" s="79">
        <f>'Count Summary'!$C$6</f>
        <v>1</v>
      </c>
      <c r="C24" s="79" t="str">
        <f>'Count Summary'!$C$7</f>
        <v>Broadway / Lee St / Quay St / George St / Pitt St</v>
      </c>
      <c r="D24" s="80">
        <f>'Count Summary'!$C$8</f>
        <v>40267</v>
      </c>
      <c r="E24" s="91">
        <v>0.66666666666666663</v>
      </c>
      <c r="F24" s="79" t="s">
        <v>47</v>
      </c>
      <c r="G24" s="74" t="str">
        <f>'Count Summary'!$Q$19</f>
        <v xml:space="preserve"> 16:00 - 16:15</v>
      </c>
      <c r="H24" s="79" t="str">
        <f>'Count Summary'!B40</f>
        <v>1_21</v>
      </c>
      <c r="I24" s="81" t="str">
        <f>'Count Summary'!C40</f>
        <v>Lee St Crossing</v>
      </c>
      <c r="J24" s="77">
        <f>'Count Summary'!Q40</f>
        <v>1</v>
      </c>
    </row>
    <row r="25" spans="1:10" x14ac:dyDescent="0.2">
      <c r="A25" s="78">
        <v>22</v>
      </c>
      <c r="B25" s="79">
        <f>'Count Summary'!$C$6</f>
        <v>1</v>
      </c>
      <c r="C25" s="79" t="str">
        <f>'Count Summary'!$C$7</f>
        <v>Broadway / Lee St / Quay St / George St / Pitt St</v>
      </c>
      <c r="D25" s="80">
        <f>'Count Summary'!$C$8</f>
        <v>40267</v>
      </c>
      <c r="E25" s="91">
        <v>0.66666666666666663</v>
      </c>
      <c r="F25" s="79" t="s">
        <v>47</v>
      </c>
      <c r="G25" s="74" t="str">
        <f>'Count Summary'!$Q$19</f>
        <v xml:space="preserve"> 16:00 - 16:15</v>
      </c>
      <c r="H25" s="79" t="str">
        <f>'Count Summary'!B41</f>
        <v>1_22</v>
      </c>
      <c r="I25" s="81" t="str">
        <f>'Count Summary'!C41</f>
        <v>Pitt St Crossing</v>
      </c>
      <c r="J25" s="77">
        <f>'Count Summary'!Q41</f>
        <v>0</v>
      </c>
    </row>
    <row r="26" spans="1:10" x14ac:dyDescent="0.2">
      <c r="A26" s="78">
        <v>23</v>
      </c>
      <c r="B26" s="79">
        <f>'Count Summary'!$C$6</f>
        <v>1</v>
      </c>
      <c r="C26" s="79" t="str">
        <f>'Count Summary'!$C$7</f>
        <v>Broadway / Lee St / Quay St / George St / Pitt St</v>
      </c>
      <c r="D26" s="80">
        <f>'Count Summary'!$C$8</f>
        <v>40267</v>
      </c>
      <c r="E26" s="91">
        <v>0.66666666666666663</v>
      </c>
      <c r="F26" s="79" t="s">
        <v>47</v>
      </c>
      <c r="G26" s="74" t="str">
        <f>'Count Summary'!$Q$19</f>
        <v xml:space="preserve"> 16:00 - 16:15</v>
      </c>
      <c r="H26" s="79" t="str">
        <f>'Count Summary'!B42</f>
        <v>1_23</v>
      </c>
      <c r="I26" s="81" t="str">
        <f>'Count Summary'!C42</f>
        <v>George St Crossing</v>
      </c>
      <c r="J26" s="77">
        <f>'Count Summary'!Q42</f>
        <v>0</v>
      </c>
    </row>
    <row r="27" spans="1:10" x14ac:dyDescent="0.2">
      <c r="A27" s="78">
        <v>24</v>
      </c>
      <c r="B27" s="79">
        <f>'Count Summary'!$C$6</f>
        <v>1</v>
      </c>
      <c r="C27" s="79" t="str">
        <f>'Count Summary'!$C$7</f>
        <v>Broadway / Lee St / Quay St / George St / Pitt St</v>
      </c>
      <c r="D27" s="80">
        <f>'Count Summary'!$C$8</f>
        <v>40267</v>
      </c>
      <c r="E27" s="91">
        <v>0.66666666666666663</v>
      </c>
      <c r="F27" s="79" t="s">
        <v>47</v>
      </c>
      <c r="G27" s="74" t="str">
        <f>'Count Summary'!$Q$19</f>
        <v xml:space="preserve"> 16:00 - 16:15</v>
      </c>
      <c r="H27" s="79" t="str">
        <f>'Count Summary'!B43</f>
        <v>1_24</v>
      </c>
      <c r="I27" s="81" t="str">
        <f>'Count Summary'!C43</f>
        <v>Quay St Crossing</v>
      </c>
      <c r="J27" s="77">
        <f>'Count Summary'!Q43</f>
        <v>0</v>
      </c>
    </row>
    <row r="28" spans="1:10" x14ac:dyDescent="0.2">
      <c r="A28" s="78">
        <v>25</v>
      </c>
      <c r="B28" s="79">
        <f>'Count Summary'!$C$6</f>
        <v>1</v>
      </c>
      <c r="C28" s="79" t="str">
        <f>'Count Summary'!$C$7</f>
        <v>Broadway / Lee St / Quay St / George St / Pitt St</v>
      </c>
      <c r="D28" s="80">
        <f>'Count Summary'!$C$8</f>
        <v>40267</v>
      </c>
      <c r="E28" s="91">
        <v>0.66666666666666663</v>
      </c>
      <c r="F28" s="79" t="s">
        <v>47</v>
      </c>
      <c r="G28" s="74" t="str">
        <f>'Count Summary'!$Q$19</f>
        <v xml:space="preserve"> 16:00 - 16:15</v>
      </c>
      <c r="H28" s="79" t="str">
        <f>'Count Summary'!B44</f>
        <v>1_25</v>
      </c>
      <c r="I28" s="81" t="str">
        <f>'Count Summary'!C44</f>
        <v>Broadway St Crossing</v>
      </c>
      <c r="J28" s="77">
        <f>'Count Summary'!Q44</f>
        <v>0</v>
      </c>
    </row>
    <row r="29" spans="1:10" x14ac:dyDescent="0.2">
      <c r="A29" s="78">
        <v>26</v>
      </c>
      <c r="B29" s="79">
        <f>'Count Summary'!$C$6</f>
        <v>1</v>
      </c>
      <c r="C29" s="79" t="str">
        <f>'Count Summary'!$C$7</f>
        <v>Broadway / Lee St / Quay St / George St / Pitt St</v>
      </c>
      <c r="D29" s="80">
        <f>'Count Summary'!$C$8</f>
        <v>40267</v>
      </c>
      <c r="E29" s="91">
        <v>0.67708333333333337</v>
      </c>
      <c r="F29" s="79" t="s">
        <v>47</v>
      </c>
      <c r="G29" s="79" t="str">
        <f>'Count Summary'!$R$19</f>
        <v xml:space="preserve"> 16:15 - 16:30</v>
      </c>
      <c r="H29" s="79" t="str">
        <f>'Count Summary'!B20</f>
        <v>1_01</v>
      </c>
      <c r="I29" s="81" t="str">
        <f>'Count Summary'!C20</f>
        <v>Lee St LT</v>
      </c>
      <c r="J29" s="82">
        <f>'Count Summary'!R20</f>
        <v>0</v>
      </c>
    </row>
    <row r="30" spans="1:10" x14ac:dyDescent="0.2">
      <c r="A30" s="78">
        <v>27</v>
      </c>
      <c r="B30" s="79">
        <f>'Count Summary'!$C$6</f>
        <v>1</v>
      </c>
      <c r="C30" s="79" t="str">
        <f>'Count Summary'!$C$7</f>
        <v>Broadway / Lee St / Quay St / George St / Pitt St</v>
      </c>
      <c r="D30" s="80">
        <f>'Count Summary'!$C$8</f>
        <v>40267</v>
      </c>
      <c r="E30" s="91">
        <v>0.67708333333333337</v>
      </c>
      <c r="F30" s="79" t="s">
        <v>47</v>
      </c>
      <c r="G30" s="79" t="str">
        <f>'Count Summary'!$R$19</f>
        <v xml:space="preserve"> 16:15 - 16:30</v>
      </c>
      <c r="H30" s="79" t="str">
        <f>'Count Summary'!B21</f>
        <v>1_02</v>
      </c>
      <c r="I30" s="81" t="str">
        <f>'Count Summary'!C21</f>
        <v>Lee St SLT</v>
      </c>
      <c r="J30" s="82">
        <f>'Count Summary'!R21</f>
        <v>1</v>
      </c>
    </row>
    <row r="31" spans="1:10" x14ac:dyDescent="0.2">
      <c r="A31" s="78">
        <v>28</v>
      </c>
      <c r="B31" s="79">
        <f>'Count Summary'!$C$6</f>
        <v>1</v>
      </c>
      <c r="C31" s="79" t="str">
        <f>'Count Summary'!$C$7</f>
        <v>Broadway / Lee St / Quay St / George St / Pitt St</v>
      </c>
      <c r="D31" s="80">
        <f>'Count Summary'!$C$8</f>
        <v>40267</v>
      </c>
      <c r="E31" s="91">
        <v>0.67708333333333337</v>
      </c>
      <c r="F31" s="79" t="s">
        <v>47</v>
      </c>
      <c r="G31" s="79" t="str">
        <f>'Count Summary'!$R$19</f>
        <v xml:space="preserve"> 16:15 - 16:30</v>
      </c>
      <c r="H31" s="79" t="str">
        <f>'Count Summary'!B22</f>
        <v>1_03</v>
      </c>
      <c r="I31" s="81" t="str">
        <f>'Count Summary'!C22</f>
        <v>Lee St SRT</v>
      </c>
      <c r="J31" s="82">
        <f>'Count Summary'!R22</f>
        <v>0</v>
      </c>
    </row>
    <row r="32" spans="1:10" x14ac:dyDescent="0.2">
      <c r="A32" s="78">
        <v>29</v>
      </c>
      <c r="B32" s="79">
        <f>'Count Summary'!$C$6</f>
        <v>1</v>
      </c>
      <c r="C32" s="79" t="str">
        <f>'Count Summary'!$C$7</f>
        <v>Broadway / Lee St / Quay St / George St / Pitt St</v>
      </c>
      <c r="D32" s="80">
        <f>'Count Summary'!$C$8</f>
        <v>40267</v>
      </c>
      <c r="E32" s="91">
        <v>0.67708333333333337</v>
      </c>
      <c r="F32" s="79" t="s">
        <v>47</v>
      </c>
      <c r="G32" s="79" t="str">
        <f>'Count Summary'!$R$19</f>
        <v xml:space="preserve"> 16:15 - 16:30</v>
      </c>
      <c r="H32" s="79" t="str">
        <f>'Count Summary'!B23</f>
        <v>1_04</v>
      </c>
      <c r="I32" s="81" t="str">
        <f>'Count Summary'!C23</f>
        <v>Lee St RT</v>
      </c>
      <c r="J32" s="82">
        <f>'Count Summary'!R23</f>
        <v>0</v>
      </c>
    </row>
    <row r="33" spans="1:10" x14ac:dyDescent="0.2">
      <c r="A33" s="78">
        <v>30</v>
      </c>
      <c r="B33" s="79">
        <f>'Count Summary'!$C$6</f>
        <v>1</v>
      </c>
      <c r="C33" s="79" t="str">
        <f>'Count Summary'!$C$7</f>
        <v>Broadway / Lee St / Quay St / George St / Pitt St</v>
      </c>
      <c r="D33" s="80">
        <f>'Count Summary'!$C$8</f>
        <v>40267</v>
      </c>
      <c r="E33" s="91">
        <v>0.67708333333333337</v>
      </c>
      <c r="F33" s="79" t="s">
        <v>47</v>
      </c>
      <c r="G33" s="79" t="str">
        <f>'Count Summary'!$R$19</f>
        <v xml:space="preserve"> 16:15 - 16:30</v>
      </c>
      <c r="H33" s="79" t="str">
        <f>'Count Summary'!B24</f>
        <v>1_05</v>
      </c>
      <c r="I33" s="81" t="str">
        <f>'Count Summary'!C24</f>
        <v>Pitt St LT</v>
      </c>
      <c r="J33" s="82">
        <f>'Count Summary'!R24</f>
        <v>1</v>
      </c>
    </row>
    <row r="34" spans="1:10" x14ac:dyDescent="0.2">
      <c r="A34" s="78">
        <v>31</v>
      </c>
      <c r="B34" s="79">
        <f>'Count Summary'!$C$6</f>
        <v>1</v>
      </c>
      <c r="C34" s="79" t="str">
        <f>'Count Summary'!$C$7</f>
        <v>Broadway / Lee St / Quay St / George St / Pitt St</v>
      </c>
      <c r="D34" s="80">
        <f>'Count Summary'!$C$8</f>
        <v>40267</v>
      </c>
      <c r="E34" s="91">
        <v>0.67708333333333337</v>
      </c>
      <c r="F34" s="79" t="s">
        <v>47</v>
      </c>
      <c r="G34" s="79" t="str">
        <f>'Count Summary'!$R$19</f>
        <v xml:space="preserve"> 16:15 - 16:30</v>
      </c>
      <c r="H34" s="79" t="str">
        <f>'Count Summary'!B25</f>
        <v>1_06</v>
      </c>
      <c r="I34" s="81" t="str">
        <f>'Count Summary'!C25</f>
        <v>Pitt St SLT</v>
      </c>
      <c r="J34" s="82">
        <f>'Count Summary'!R25</f>
        <v>1</v>
      </c>
    </row>
    <row r="35" spans="1:10" x14ac:dyDescent="0.2">
      <c r="A35" s="78">
        <v>32</v>
      </c>
      <c r="B35" s="79">
        <f>'Count Summary'!$C$6</f>
        <v>1</v>
      </c>
      <c r="C35" s="79" t="str">
        <f>'Count Summary'!$C$7</f>
        <v>Broadway / Lee St / Quay St / George St / Pitt St</v>
      </c>
      <c r="D35" s="80">
        <f>'Count Summary'!$C$8</f>
        <v>40267</v>
      </c>
      <c r="E35" s="91">
        <v>0.67708333333333337</v>
      </c>
      <c r="F35" s="79" t="s">
        <v>47</v>
      </c>
      <c r="G35" s="79" t="str">
        <f>'Count Summary'!$R$19</f>
        <v xml:space="preserve"> 16:15 - 16:30</v>
      </c>
      <c r="H35" s="79" t="str">
        <f>'Count Summary'!B26</f>
        <v>1_07</v>
      </c>
      <c r="I35" s="81" t="str">
        <f>'Count Summary'!C26</f>
        <v>Pitt St SRT</v>
      </c>
      <c r="J35" s="82">
        <f>'Count Summary'!R26</f>
        <v>0</v>
      </c>
    </row>
    <row r="36" spans="1:10" x14ac:dyDescent="0.2">
      <c r="A36" s="78">
        <v>33</v>
      </c>
      <c r="B36" s="79">
        <f>'Count Summary'!$C$6</f>
        <v>1</v>
      </c>
      <c r="C36" s="79" t="str">
        <f>'Count Summary'!$C$7</f>
        <v>Broadway / Lee St / Quay St / George St / Pitt St</v>
      </c>
      <c r="D36" s="80">
        <f>'Count Summary'!$C$8</f>
        <v>40267</v>
      </c>
      <c r="E36" s="91">
        <v>0.67708333333333337</v>
      </c>
      <c r="F36" s="79" t="s">
        <v>47</v>
      </c>
      <c r="G36" s="79" t="str">
        <f>'Count Summary'!$R$19</f>
        <v xml:space="preserve"> 16:15 - 16:30</v>
      </c>
      <c r="H36" s="79" t="str">
        <f>'Count Summary'!B27</f>
        <v>1_08</v>
      </c>
      <c r="I36" s="81" t="str">
        <f>'Count Summary'!C27</f>
        <v>Pitt St RT</v>
      </c>
      <c r="J36" s="82">
        <f>'Count Summary'!R27</f>
        <v>0</v>
      </c>
    </row>
    <row r="37" spans="1:10" x14ac:dyDescent="0.2">
      <c r="A37" s="78">
        <v>34</v>
      </c>
      <c r="B37" s="79">
        <f>'Count Summary'!$C$6</f>
        <v>1</v>
      </c>
      <c r="C37" s="79" t="str">
        <f>'Count Summary'!$C$7</f>
        <v>Broadway / Lee St / Quay St / George St / Pitt St</v>
      </c>
      <c r="D37" s="80">
        <f>'Count Summary'!$C$8</f>
        <v>40267</v>
      </c>
      <c r="E37" s="91">
        <v>0.67708333333333337</v>
      </c>
      <c r="F37" s="79" t="s">
        <v>47</v>
      </c>
      <c r="G37" s="79" t="str">
        <f>'Count Summary'!$R$19</f>
        <v xml:space="preserve"> 16:15 - 16:30</v>
      </c>
      <c r="H37" s="79" t="str">
        <f>'Count Summary'!B28</f>
        <v>1_09</v>
      </c>
      <c r="I37" s="81" t="str">
        <f>'Count Summary'!C28</f>
        <v>George St LT</v>
      </c>
      <c r="J37" s="82">
        <f>'Count Summary'!R28</f>
        <v>0</v>
      </c>
    </row>
    <row r="38" spans="1:10" x14ac:dyDescent="0.2">
      <c r="A38" s="78">
        <v>35</v>
      </c>
      <c r="B38" s="79">
        <f>'Count Summary'!$C$6</f>
        <v>1</v>
      </c>
      <c r="C38" s="79" t="str">
        <f>'Count Summary'!$C$7</f>
        <v>Broadway / Lee St / Quay St / George St / Pitt St</v>
      </c>
      <c r="D38" s="80">
        <f>'Count Summary'!$C$8</f>
        <v>40267</v>
      </c>
      <c r="E38" s="91">
        <v>0.67708333333333337</v>
      </c>
      <c r="F38" s="79" t="s">
        <v>47</v>
      </c>
      <c r="G38" s="79" t="str">
        <f>'Count Summary'!$R$19</f>
        <v xml:space="preserve"> 16:15 - 16:30</v>
      </c>
      <c r="H38" s="79" t="str">
        <f>'Count Summary'!B29</f>
        <v>1_10</v>
      </c>
      <c r="I38" s="81" t="str">
        <f>'Count Summary'!C29</f>
        <v>George St SLT</v>
      </c>
      <c r="J38" s="82">
        <f>'Count Summary'!R29</f>
        <v>1</v>
      </c>
    </row>
    <row r="39" spans="1:10" x14ac:dyDescent="0.2">
      <c r="A39" s="78">
        <v>36</v>
      </c>
      <c r="B39" s="79">
        <f>'Count Summary'!$C$6</f>
        <v>1</v>
      </c>
      <c r="C39" s="79" t="str">
        <f>'Count Summary'!$C$7</f>
        <v>Broadway / Lee St / Quay St / George St / Pitt St</v>
      </c>
      <c r="D39" s="80">
        <f>'Count Summary'!$C$8</f>
        <v>40267</v>
      </c>
      <c r="E39" s="91">
        <v>0.67708333333333337</v>
      </c>
      <c r="F39" s="79" t="s">
        <v>47</v>
      </c>
      <c r="G39" s="79" t="str">
        <f>'Count Summary'!$R$19</f>
        <v xml:space="preserve"> 16:15 - 16:30</v>
      </c>
      <c r="H39" s="79" t="str">
        <f>'Count Summary'!B30</f>
        <v>1_11</v>
      </c>
      <c r="I39" s="81" t="str">
        <f>'Count Summary'!C30</f>
        <v>George St SRT</v>
      </c>
      <c r="J39" s="82">
        <f>'Count Summary'!R30</f>
        <v>1</v>
      </c>
    </row>
    <row r="40" spans="1:10" x14ac:dyDescent="0.2">
      <c r="A40" s="78">
        <v>37</v>
      </c>
      <c r="B40" s="79">
        <f>'Count Summary'!$C$6</f>
        <v>1</v>
      </c>
      <c r="C40" s="79" t="str">
        <f>'Count Summary'!$C$7</f>
        <v>Broadway / Lee St / Quay St / George St / Pitt St</v>
      </c>
      <c r="D40" s="80">
        <f>'Count Summary'!$C$8</f>
        <v>40267</v>
      </c>
      <c r="E40" s="91">
        <v>0.67708333333333337</v>
      </c>
      <c r="F40" s="79" t="s">
        <v>47</v>
      </c>
      <c r="G40" s="79" t="str">
        <f>'Count Summary'!$R$19</f>
        <v xml:space="preserve"> 16:15 - 16:30</v>
      </c>
      <c r="H40" s="79" t="str">
        <f>'Count Summary'!B31</f>
        <v>1_12</v>
      </c>
      <c r="I40" s="81" t="str">
        <f>'Count Summary'!C31</f>
        <v>George St RT</v>
      </c>
      <c r="J40" s="82">
        <f>'Count Summary'!R31</f>
        <v>0</v>
      </c>
    </row>
    <row r="41" spans="1:10" x14ac:dyDescent="0.2">
      <c r="A41" s="78">
        <v>38</v>
      </c>
      <c r="B41" s="79">
        <f>'Count Summary'!$C$6</f>
        <v>1</v>
      </c>
      <c r="C41" s="79" t="str">
        <f>'Count Summary'!$C$7</f>
        <v>Broadway / Lee St / Quay St / George St / Pitt St</v>
      </c>
      <c r="D41" s="80">
        <f>'Count Summary'!$C$8</f>
        <v>40267</v>
      </c>
      <c r="E41" s="91">
        <v>0.67708333333333337</v>
      </c>
      <c r="F41" s="79" t="s">
        <v>47</v>
      </c>
      <c r="G41" s="79" t="str">
        <f>'Count Summary'!$R$19</f>
        <v xml:space="preserve"> 16:15 - 16:30</v>
      </c>
      <c r="H41" s="79" t="str">
        <f>'Count Summary'!B32</f>
        <v>1_13</v>
      </c>
      <c r="I41" s="81" t="str">
        <f>'Count Summary'!C32</f>
        <v>Quay St LT</v>
      </c>
      <c r="J41" s="82">
        <f>'Count Summary'!R32</f>
        <v>0</v>
      </c>
    </row>
    <row r="42" spans="1:10" x14ac:dyDescent="0.2">
      <c r="A42" s="78">
        <v>39</v>
      </c>
      <c r="B42" s="79">
        <f>'Count Summary'!$C$6</f>
        <v>1</v>
      </c>
      <c r="C42" s="79" t="str">
        <f>'Count Summary'!$C$7</f>
        <v>Broadway / Lee St / Quay St / George St / Pitt St</v>
      </c>
      <c r="D42" s="80">
        <f>'Count Summary'!$C$8</f>
        <v>40267</v>
      </c>
      <c r="E42" s="91">
        <v>0.67708333333333337</v>
      </c>
      <c r="F42" s="79" t="s">
        <v>47</v>
      </c>
      <c r="G42" s="79" t="str">
        <f>'Count Summary'!$R$19</f>
        <v xml:space="preserve"> 16:15 - 16:30</v>
      </c>
      <c r="H42" s="79" t="str">
        <f>'Count Summary'!B33</f>
        <v>1_14</v>
      </c>
      <c r="I42" s="81" t="str">
        <f>'Count Summary'!C33</f>
        <v>Quay St SLT</v>
      </c>
      <c r="J42" s="82">
        <f>'Count Summary'!R33</f>
        <v>0</v>
      </c>
    </row>
    <row r="43" spans="1:10" x14ac:dyDescent="0.2">
      <c r="A43" s="78">
        <v>40</v>
      </c>
      <c r="B43" s="79">
        <f>'Count Summary'!$C$6</f>
        <v>1</v>
      </c>
      <c r="C43" s="79" t="str">
        <f>'Count Summary'!$C$7</f>
        <v>Broadway / Lee St / Quay St / George St / Pitt St</v>
      </c>
      <c r="D43" s="80">
        <f>'Count Summary'!$C$8</f>
        <v>40267</v>
      </c>
      <c r="E43" s="91">
        <v>0.67708333333333337</v>
      </c>
      <c r="F43" s="79" t="s">
        <v>47</v>
      </c>
      <c r="G43" s="79" t="str">
        <f>'Count Summary'!$R$19</f>
        <v xml:space="preserve"> 16:15 - 16:30</v>
      </c>
      <c r="H43" s="79" t="str">
        <f>'Count Summary'!B34</f>
        <v>1_15</v>
      </c>
      <c r="I43" s="81" t="str">
        <f>'Count Summary'!C34</f>
        <v>Quay St SRT</v>
      </c>
      <c r="J43" s="82">
        <f>'Count Summary'!R34</f>
        <v>0</v>
      </c>
    </row>
    <row r="44" spans="1:10" x14ac:dyDescent="0.2">
      <c r="A44" s="78">
        <v>41</v>
      </c>
      <c r="B44" s="79">
        <f>'Count Summary'!$C$6</f>
        <v>1</v>
      </c>
      <c r="C44" s="79" t="str">
        <f>'Count Summary'!$C$7</f>
        <v>Broadway / Lee St / Quay St / George St / Pitt St</v>
      </c>
      <c r="D44" s="80">
        <f>'Count Summary'!$C$8</f>
        <v>40267</v>
      </c>
      <c r="E44" s="91">
        <v>0.67708333333333337</v>
      </c>
      <c r="F44" s="79" t="s">
        <v>47</v>
      </c>
      <c r="G44" s="79" t="str">
        <f>'Count Summary'!$R$19</f>
        <v xml:space="preserve"> 16:15 - 16:30</v>
      </c>
      <c r="H44" s="79" t="str">
        <f>'Count Summary'!B35</f>
        <v>1_16</v>
      </c>
      <c r="I44" s="81" t="str">
        <f>'Count Summary'!C35</f>
        <v>Quay St RT</v>
      </c>
      <c r="J44" s="82">
        <f>'Count Summary'!R35</f>
        <v>0</v>
      </c>
    </row>
    <row r="45" spans="1:10" x14ac:dyDescent="0.2">
      <c r="A45" s="78">
        <v>42</v>
      </c>
      <c r="B45" s="79">
        <f>'Count Summary'!$C$6</f>
        <v>1</v>
      </c>
      <c r="C45" s="79" t="str">
        <f>'Count Summary'!$C$7</f>
        <v>Broadway / Lee St / Quay St / George St / Pitt St</v>
      </c>
      <c r="D45" s="80">
        <f>'Count Summary'!$C$8</f>
        <v>40267</v>
      </c>
      <c r="E45" s="91">
        <v>0.67708333333333337</v>
      </c>
      <c r="F45" s="79" t="s">
        <v>47</v>
      </c>
      <c r="G45" s="79" t="str">
        <f>'Count Summary'!$R$19</f>
        <v xml:space="preserve"> 16:15 - 16:30</v>
      </c>
      <c r="H45" s="79" t="str">
        <f>'Count Summary'!B36</f>
        <v>1_17</v>
      </c>
      <c r="I45" s="81" t="str">
        <f>'Count Summary'!C36</f>
        <v>Broadway St LT</v>
      </c>
      <c r="J45" s="82">
        <f>'Count Summary'!R36</f>
        <v>0</v>
      </c>
    </row>
    <row r="46" spans="1:10" x14ac:dyDescent="0.2">
      <c r="A46" s="78">
        <v>43</v>
      </c>
      <c r="B46" s="79">
        <f>'Count Summary'!$C$6</f>
        <v>1</v>
      </c>
      <c r="C46" s="79" t="str">
        <f>'Count Summary'!$C$7</f>
        <v>Broadway / Lee St / Quay St / George St / Pitt St</v>
      </c>
      <c r="D46" s="80">
        <f>'Count Summary'!$C$8</f>
        <v>40267</v>
      </c>
      <c r="E46" s="91">
        <v>0.67708333333333337</v>
      </c>
      <c r="F46" s="79" t="s">
        <v>47</v>
      </c>
      <c r="G46" s="79" t="str">
        <f>'Count Summary'!$R$19</f>
        <v xml:space="preserve"> 16:15 - 16:30</v>
      </c>
      <c r="H46" s="79" t="str">
        <f>'Count Summary'!B37</f>
        <v>1_18</v>
      </c>
      <c r="I46" s="81" t="str">
        <f>'Count Summary'!C37</f>
        <v>Broadway St SLT</v>
      </c>
      <c r="J46" s="82">
        <f>'Count Summary'!R37</f>
        <v>1</v>
      </c>
    </row>
    <row r="47" spans="1:10" x14ac:dyDescent="0.2">
      <c r="A47" s="78">
        <v>44</v>
      </c>
      <c r="B47" s="79">
        <f>'Count Summary'!$C$6</f>
        <v>1</v>
      </c>
      <c r="C47" s="79" t="str">
        <f>'Count Summary'!$C$7</f>
        <v>Broadway / Lee St / Quay St / George St / Pitt St</v>
      </c>
      <c r="D47" s="80">
        <f>'Count Summary'!$C$8</f>
        <v>40267</v>
      </c>
      <c r="E47" s="91">
        <v>0.67708333333333337</v>
      </c>
      <c r="F47" s="79" t="s">
        <v>47</v>
      </c>
      <c r="G47" s="79" t="str">
        <f>'Count Summary'!$R$19</f>
        <v xml:space="preserve"> 16:15 - 16:30</v>
      </c>
      <c r="H47" s="79" t="str">
        <f>'Count Summary'!B38</f>
        <v>1_19</v>
      </c>
      <c r="I47" s="81" t="str">
        <f>'Count Summary'!C38</f>
        <v>Broadway St SRT</v>
      </c>
      <c r="J47" s="82">
        <f>'Count Summary'!R38</f>
        <v>0</v>
      </c>
    </row>
    <row r="48" spans="1:10" x14ac:dyDescent="0.2">
      <c r="A48" s="78">
        <v>45</v>
      </c>
      <c r="B48" s="79">
        <f>'Count Summary'!$C$6</f>
        <v>1</v>
      </c>
      <c r="C48" s="79" t="str">
        <f>'Count Summary'!$C$7</f>
        <v>Broadway / Lee St / Quay St / George St / Pitt St</v>
      </c>
      <c r="D48" s="80">
        <f>'Count Summary'!$C$8</f>
        <v>40267</v>
      </c>
      <c r="E48" s="91">
        <v>0.67708333333333337</v>
      </c>
      <c r="F48" s="79" t="s">
        <v>47</v>
      </c>
      <c r="G48" s="79" t="str">
        <f>'Count Summary'!$R$19</f>
        <v xml:space="preserve"> 16:15 - 16:30</v>
      </c>
      <c r="H48" s="79" t="str">
        <f>'Count Summary'!B39</f>
        <v>1_20</v>
      </c>
      <c r="I48" s="81" t="str">
        <f>'Count Summary'!C39</f>
        <v>Broadway St RT</v>
      </c>
      <c r="J48" s="82">
        <f>'Count Summary'!R39</f>
        <v>0</v>
      </c>
    </row>
    <row r="49" spans="1:10" x14ac:dyDescent="0.2">
      <c r="A49" s="78">
        <v>46</v>
      </c>
      <c r="B49" s="79">
        <f>'Count Summary'!$C$6</f>
        <v>1</v>
      </c>
      <c r="C49" s="79" t="str">
        <f>'Count Summary'!$C$7</f>
        <v>Broadway / Lee St / Quay St / George St / Pitt St</v>
      </c>
      <c r="D49" s="80">
        <f>'Count Summary'!$C$8</f>
        <v>40267</v>
      </c>
      <c r="E49" s="91">
        <v>0.67708333333333337</v>
      </c>
      <c r="F49" s="79" t="s">
        <v>47</v>
      </c>
      <c r="G49" s="79" t="str">
        <f>'Count Summary'!$R$19</f>
        <v xml:space="preserve"> 16:15 - 16:30</v>
      </c>
      <c r="H49" s="79" t="str">
        <f>'Count Summary'!B40</f>
        <v>1_21</v>
      </c>
      <c r="I49" s="81" t="str">
        <f>'Count Summary'!C40</f>
        <v>Lee St Crossing</v>
      </c>
      <c r="J49" s="82">
        <f>'Count Summary'!R40</f>
        <v>0</v>
      </c>
    </row>
    <row r="50" spans="1:10" x14ac:dyDescent="0.2">
      <c r="A50" s="78">
        <v>47</v>
      </c>
      <c r="B50" s="79">
        <f>'Count Summary'!$C$6</f>
        <v>1</v>
      </c>
      <c r="C50" s="79" t="str">
        <f>'Count Summary'!$C$7</f>
        <v>Broadway / Lee St / Quay St / George St / Pitt St</v>
      </c>
      <c r="D50" s="80">
        <f>'Count Summary'!$C$8</f>
        <v>40267</v>
      </c>
      <c r="E50" s="91">
        <v>0.67708333333333337</v>
      </c>
      <c r="F50" s="79" t="s">
        <v>47</v>
      </c>
      <c r="G50" s="79" t="str">
        <f>'Count Summary'!$R$19</f>
        <v xml:space="preserve"> 16:15 - 16:30</v>
      </c>
      <c r="H50" s="79" t="str">
        <f>'Count Summary'!B41</f>
        <v>1_22</v>
      </c>
      <c r="I50" s="81" t="str">
        <f>'Count Summary'!C41</f>
        <v>Pitt St Crossing</v>
      </c>
      <c r="J50" s="82">
        <f>'Count Summary'!R41</f>
        <v>0</v>
      </c>
    </row>
    <row r="51" spans="1:10" x14ac:dyDescent="0.2">
      <c r="A51" s="78">
        <v>48</v>
      </c>
      <c r="B51" s="79">
        <f>'Count Summary'!$C$6</f>
        <v>1</v>
      </c>
      <c r="C51" s="79" t="str">
        <f>'Count Summary'!$C$7</f>
        <v>Broadway / Lee St / Quay St / George St / Pitt St</v>
      </c>
      <c r="D51" s="80">
        <f>'Count Summary'!$C$8</f>
        <v>40267</v>
      </c>
      <c r="E51" s="91">
        <v>0.67708333333333337</v>
      </c>
      <c r="F51" s="79" t="s">
        <v>47</v>
      </c>
      <c r="G51" s="79" t="str">
        <f>'Count Summary'!$R$19</f>
        <v xml:space="preserve"> 16:15 - 16:30</v>
      </c>
      <c r="H51" s="79" t="str">
        <f>'Count Summary'!B42</f>
        <v>1_23</v>
      </c>
      <c r="I51" s="81" t="str">
        <f>'Count Summary'!C42</f>
        <v>George St Crossing</v>
      </c>
      <c r="J51" s="82">
        <f>'Count Summary'!R42</f>
        <v>0</v>
      </c>
    </row>
    <row r="52" spans="1:10" x14ac:dyDescent="0.2">
      <c r="A52" s="78">
        <v>49</v>
      </c>
      <c r="B52" s="79">
        <f>'Count Summary'!$C$6</f>
        <v>1</v>
      </c>
      <c r="C52" s="79" t="str">
        <f>'Count Summary'!$C$7</f>
        <v>Broadway / Lee St / Quay St / George St / Pitt St</v>
      </c>
      <c r="D52" s="80">
        <f>'Count Summary'!$C$8</f>
        <v>40267</v>
      </c>
      <c r="E52" s="91">
        <v>0.67708333333333337</v>
      </c>
      <c r="F52" s="79" t="s">
        <v>47</v>
      </c>
      <c r="G52" s="79" t="str">
        <f>'Count Summary'!$R$19</f>
        <v xml:space="preserve"> 16:15 - 16:30</v>
      </c>
      <c r="H52" s="79" t="str">
        <f>'Count Summary'!B43</f>
        <v>1_24</v>
      </c>
      <c r="I52" s="81" t="str">
        <f>'Count Summary'!C43</f>
        <v>Quay St Crossing</v>
      </c>
      <c r="J52" s="82">
        <f>'Count Summary'!R43</f>
        <v>1</v>
      </c>
    </row>
    <row r="53" spans="1:10" x14ac:dyDescent="0.2">
      <c r="A53" s="78">
        <v>50</v>
      </c>
      <c r="B53" s="79">
        <f>'Count Summary'!$C$6</f>
        <v>1</v>
      </c>
      <c r="C53" s="79" t="str">
        <f>'Count Summary'!$C$7</f>
        <v>Broadway / Lee St / Quay St / George St / Pitt St</v>
      </c>
      <c r="D53" s="80">
        <f>'Count Summary'!$C$8</f>
        <v>40267</v>
      </c>
      <c r="E53" s="91">
        <v>0.67708333333333337</v>
      </c>
      <c r="F53" s="79" t="s">
        <v>47</v>
      </c>
      <c r="G53" s="79" t="str">
        <f>'Count Summary'!$R$19</f>
        <v xml:space="preserve"> 16:15 - 16:30</v>
      </c>
      <c r="H53" s="79" t="str">
        <f>'Count Summary'!B44</f>
        <v>1_25</v>
      </c>
      <c r="I53" s="81" t="str">
        <f>'Count Summary'!C44</f>
        <v>Broadway St Crossing</v>
      </c>
      <c r="J53" s="82">
        <f>'Count Summary'!R44</f>
        <v>0</v>
      </c>
    </row>
    <row r="54" spans="1:10" x14ac:dyDescent="0.2">
      <c r="A54" s="78">
        <v>51</v>
      </c>
      <c r="B54" s="79">
        <f>'Count Summary'!$C$6</f>
        <v>1</v>
      </c>
      <c r="C54" s="79" t="str">
        <f>'Count Summary'!$C$7</f>
        <v>Broadway / Lee St / Quay St / George St / Pitt St</v>
      </c>
      <c r="D54" s="80">
        <f>'Count Summary'!$C$8</f>
        <v>40267</v>
      </c>
      <c r="E54" s="91">
        <v>0.6875</v>
      </c>
      <c r="F54" s="79" t="s">
        <v>47</v>
      </c>
      <c r="G54" s="79" t="str">
        <f>'Count Summary'!$S$19</f>
        <v xml:space="preserve"> 16:30 - 16:45</v>
      </c>
      <c r="H54" s="79" t="str">
        <f>'Count Summary'!B20</f>
        <v>1_01</v>
      </c>
      <c r="I54" s="81" t="str">
        <f>'Count Summary'!C20</f>
        <v>Lee St LT</v>
      </c>
      <c r="J54" s="82">
        <f>'Count Summary'!S20</f>
        <v>0</v>
      </c>
    </row>
    <row r="55" spans="1:10" x14ac:dyDescent="0.2">
      <c r="A55" s="78">
        <v>52</v>
      </c>
      <c r="B55" s="79">
        <f>'Count Summary'!$C$6</f>
        <v>1</v>
      </c>
      <c r="C55" s="79" t="str">
        <f>'Count Summary'!$C$7</f>
        <v>Broadway / Lee St / Quay St / George St / Pitt St</v>
      </c>
      <c r="D55" s="80">
        <f>'Count Summary'!$C$8</f>
        <v>40267</v>
      </c>
      <c r="E55" s="91">
        <v>0.6875</v>
      </c>
      <c r="F55" s="79" t="s">
        <v>47</v>
      </c>
      <c r="G55" s="79" t="str">
        <f>'Count Summary'!$S$19</f>
        <v xml:space="preserve"> 16:30 - 16:45</v>
      </c>
      <c r="H55" s="79" t="str">
        <f>'Count Summary'!B21</f>
        <v>1_02</v>
      </c>
      <c r="I55" s="81" t="str">
        <f>'Count Summary'!C21</f>
        <v>Lee St SLT</v>
      </c>
      <c r="J55" s="82">
        <f>'Count Summary'!S21</f>
        <v>1</v>
      </c>
    </row>
    <row r="56" spans="1:10" x14ac:dyDescent="0.2">
      <c r="A56" s="78">
        <v>53</v>
      </c>
      <c r="B56" s="79">
        <f>'Count Summary'!$C$6</f>
        <v>1</v>
      </c>
      <c r="C56" s="79" t="str">
        <f>'Count Summary'!$C$7</f>
        <v>Broadway / Lee St / Quay St / George St / Pitt St</v>
      </c>
      <c r="D56" s="80">
        <f>'Count Summary'!$C$8</f>
        <v>40267</v>
      </c>
      <c r="E56" s="91">
        <v>0.6875</v>
      </c>
      <c r="F56" s="79" t="s">
        <v>47</v>
      </c>
      <c r="G56" s="79" t="str">
        <f>'Count Summary'!$S$19</f>
        <v xml:space="preserve"> 16:30 - 16:45</v>
      </c>
      <c r="H56" s="79" t="str">
        <f>'Count Summary'!B22</f>
        <v>1_03</v>
      </c>
      <c r="I56" s="81" t="str">
        <f>'Count Summary'!C22</f>
        <v>Lee St SRT</v>
      </c>
      <c r="J56" s="82">
        <f>'Count Summary'!S22</f>
        <v>0</v>
      </c>
    </row>
    <row r="57" spans="1:10" x14ac:dyDescent="0.2">
      <c r="A57" s="78">
        <v>54</v>
      </c>
      <c r="B57" s="79">
        <f>'Count Summary'!$C$6</f>
        <v>1</v>
      </c>
      <c r="C57" s="79" t="str">
        <f>'Count Summary'!$C$7</f>
        <v>Broadway / Lee St / Quay St / George St / Pitt St</v>
      </c>
      <c r="D57" s="80">
        <f>'Count Summary'!$C$8</f>
        <v>40267</v>
      </c>
      <c r="E57" s="91">
        <v>0.6875</v>
      </c>
      <c r="F57" s="79" t="s">
        <v>47</v>
      </c>
      <c r="G57" s="79" t="str">
        <f>'Count Summary'!$S$19</f>
        <v xml:space="preserve"> 16:30 - 16:45</v>
      </c>
      <c r="H57" s="79" t="str">
        <f>'Count Summary'!B23</f>
        <v>1_04</v>
      </c>
      <c r="I57" s="81" t="str">
        <f>'Count Summary'!C23</f>
        <v>Lee St RT</v>
      </c>
      <c r="J57" s="82">
        <f>'Count Summary'!S23</f>
        <v>1</v>
      </c>
    </row>
    <row r="58" spans="1:10" x14ac:dyDescent="0.2">
      <c r="A58" s="78">
        <v>55</v>
      </c>
      <c r="B58" s="79">
        <f>'Count Summary'!$C$6</f>
        <v>1</v>
      </c>
      <c r="C58" s="79" t="str">
        <f>'Count Summary'!$C$7</f>
        <v>Broadway / Lee St / Quay St / George St / Pitt St</v>
      </c>
      <c r="D58" s="80">
        <f>'Count Summary'!$C$8</f>
        <v>40267</v>
      </c>
      <c r="E58" s="91">
        <v>0.6875</v>
      </c>
      <c r="F58" s="79" t="s">
        <v>47</v>
      </c>
      <c r="G58" s="79" t="str">
        <f>'Count Summary'!$S$19</f>
        <v xml:space="preserve"> 16:30 - 16:45</v>
      </c>
      <c r="H58" s="79" t="str">
        <f>'Count Summary'!B24</f>
        <v>1_05</v>
      </c>
      <c r="I58" s="81" t="str">
        <f>'Count Summary'!C24</f>
        <v>Pitt St LT</v>
      </c>
      <c r="J58" s="82">
        <f>'Count Summary'!S24</f>
        <v>0</v>
      </c>
    </row>
    <row r="59" spans="1:10" x14ac:dyDescent="0.2">
      <c r="A59" s="78">
        <v>56</v>
      </c>
      <c r="B59" s="79">
        <f>'Count Summary'!$C$6</f>
        <v>1</v>
      </c>
      <c r="C59" s="79" t="str">
        <f>'Count Summary'!$C$7</f>
        <v>Broadway / Lee St / Quay St / George St / Pitt St</v>
      </c>
      <c r="D59" s="80">
        <f>'Count Summary'!$C$8</f>
        <v>40267</v>
      </c>
      <c r="E59" s="91">
        <v>0.6875</v>
      </c>
      <c r="F59" s="79" t="s">
        <v>47</v>
      </c>
      <c r="G59" s="79" t="str">
        <f>'Count Summary'!$S$19</f>
        <v xml:space="preserve"> 16:30 - 16:45</v>
      </c>
      <c r="H59" s="79" t="str">
        <f>'Count Summary'!B25</f>
        <v>1_06</v>
      </c>
      <c r="I59" s="81" t="str">
        <f>'Count Summary'!C25</f>
        <v>Pitt St SLT</v>
      </c>
      <c r="J59" s="82">
        <f>'Count Summary'!S25</f>
        <v>1</v>
      </c>
    </row>
    <row r="60" spans="1:10" x14ac:dyDescent="0.2">
      <c r="A60" s="78">
        <v>57</v>
      </c>
      <c r="B60" s="79">
        <f>'Count Summary'!$C$6</f>
        <v>1</v>
      </c>
      <c r="C60" s="79" t="str">
        <f>'Count Summary'!$C$7</f>
        <v>Broadway / Lee St / Quay St / George St / Pitt St</v>
      </c>
      <c r="D60" s="80">
        <f>'Count Summary'!$C$8</f>
        <v>40267</v>
      </c>
      <c r="E60" s="91">
        <v>0.6875</v>
      </c>
      <c r="F60" s="79" t="s">
        <v>47</v>
      </c>
      <c r="G60" s="79" t="str">
        <f>'Count Summary'!$S$19</f>
        <v xml:space="preserve"> 16:30 - 16:45</v>
      </c>
      <c r="H60" s="79" t="str">
        <f>'Count Summary'!B26</f>
        <v>1_07</v>
      </c>
      <c r="I60" s="81" t="str">
        <f>'Count Summary'!C26</f>
        <v>Pitt St SRT</v>
      </c>
      <c r="J60" s="82">
        <f>'Count Summary'!S26</f>
        <v>0</v>
      </c>
    </row>
    <row r="61" spans="1:10" x14ac:dyDescent="0.2">
      <c r="A61" s="78">
        <v>58</v>
      </c>
      <c r="B61" s="79">
        <f>'Count Summary'!$C$6</f>
        <v>1</v>
      </c>
      <c r="C61" s="79" t="str">
        <f>'Count Summary'!$C$7</f>
        <v>Broadway / Lee St / Quay St / George St / Pitt St</v>
      </c>
      <c r="D61" s="80">
        <f>'Count Summary'!$C$8</f>
        <v>40267</v>
      </c>
      <c r="E61" s="91">
        <v>0.6875</v>
      </c>
      <c r="F61" s="79" t="s">
        <v>47</v>
      </c>
      <c r="G61" s="79" t="str">
        <f>'Count Summary'!$S$19</f>
        <v xml:space="preserve"> 16:30 - 16:45</v>
      </c>
      <c r="H61" s="79" t="str">
        <f>'Count Summary'!B27</f>
        <v>1_08</v>
      </c>
      <c r="I61" s="81" t="str">
        <f>'Count Summary'!C27</f>
        <v>Pitt St RT</v>
      </c>
      <c r="J61" s="82">
        <f>'Count Summary'!S27</f>
        <v>0</v>
      </c>
    </row>
    <row r="62" spans="1:10" x14ac:dyDescent="0.2">
      <c r="A62" s="78">
        <v>59</v>
      </c>
      <c r="B62" s="79">
        <f>'Count Summary'!$C$6</f>
        <v>1</v>
      </c>
      <c r="C62" s="79" t="str">
        <f>'Count Summary'!$C$7</f>
        <v>Broadway / Lee St / Quay St / George St / Pitt St</v>
      </c>
      <c r="D62" s="80">
        <f>'Count Summary'!$C$8</f>
        <v>40267</v>
      </c>
      <c r="E62" s="91">
        <v>0.6875</v>
      </c>
      <c r="F62" s="79" t="s">
        <v>47</v>
      </c>
      <c r="G62" s="79" t="str">
        <f>'Count Summary'!$S$19</f>
        <v xml:space="preserve"> 16:30 - 16:45</v>
      </c>
      <c r="H62" s="79" t="str">
        <f>'Count Summary'!B28</f>
        <v>1_09</v>
      </c>
      <c r="I62" s="81" t="str">
        <f>'Count Summary'!C28</f>
        <v>George St LT</v>
      </c>
      <c r="J62" s="82">
        <f>'Count Summary'!S28</f>
        <v>0</v>
      </c>
    </row>
    <row r="63" spans="1:10" x14ac:dyDescent="0.2">
      <c r="A63" s="78">
        <v>60</v>
      </c>
      <c r="B63" s="79">
        <f>'Count Summary'!$C$6</f>
        <v>1</v>
      </c>
      <c r="C63" s="79" t="str">
        <f>'Count Summary'!$C$7</f>
        <v>Broadway / Lee St / Quay St / George St / Pitt St</v>
      </c>
      <c r="D63" s="80">
        <f>'Count Summary'!$C$8</f>
        <v>40267</v>
      </c>
      <c r="E63" s="91">
        <v>0.6875</v>
      </c>
      <c r="F63" s="79" t="s">
        <v>47</v>
      </c>
      <c r="G63" s="79" t="str">
        <f>'Count Summary'!$S$19</f>
        <v xml:space="preserve"> 16:30 - 16:45</v>
      </c>
      <c r="H63" s="79" t="str">
        <f>'Count Summary'!B29</f>
        <v>1_10</v>
      </c>
      <c r="I63" s="81" t="str">
        <f>'Count Summary'!C29</f>
        <v>George St SLT</v>
      </c>
      <c r="J63" s="82">
        <f>'Count Summary'!S29</f>
        <v>1</v>
      </c>
    </row>
    <row r="64" spans="1:10" x14ac:dyDescent="0.2">
      <c r="A64" s="78">
        <v>61</v>
      </c>
      <c r="B64" s="79">
        <f>'Count Summary'!$C$6</f>
        <v>1</v>
      </c>
      <c r="C64" s="79" t="str">
        <f>'Count Summary'!$C$7</f>
        <v>Broadway / Lee St / Quay St / George St / Pitt St</v>
      </c>
      <c r="D64" s="80">
        <f>'Count Summary'!$C$8</f>
        <v>40267</v>
      </c>
      <c r="E64" s="91">
        <v>0.6875</v>
      </c>
      <c r="F64" s="79" t="s">
        <v>47</v>
      </c>
      <c r="G64" s="79" t="str">
        <f>'Count Summary'!$S$19</f>
        <v xml:space="preserve"> 16:30 - 16:45</v>
      </c>
      <c r="H64" s="79" t="str">
        <f>'Count Summary'!B30</f>
        <v>1_11</v>
      </c>
      <c r="I64" s="81" t="str">
        <f>'Count Summary'!C30</f>
        <v>George St SRT</v>
      </c>
      <c r="J64" s="82">
        <f>'Count Summary'!S30</f>
        <v>0</v>
      </c>
    </row>
    <row r="65" spans="1:10" x14ac:dyDescent="0.2">
      <c r="A65" s="78">
        <v>62</v>
      </c>
      <c r="B65" s="79">
        <f>'Count Summary'!$C$6</f>
        <v>1</v>
      </c>
      <c r="C65" s="79" t="str">
        <f>'Count Summary'!$C$7</f>
        <v>Broadway / Lee St / Quay St / George St / Pitt St</v>
      </c>
      <c r="D65" s="80">
        <f>'Count Summary'!$C$8</f>
        <v>40267</v>
      </c>
      <c r="E65" s="91">
        <v>0.6875</v>
      </c>
      <c r="F65" s="79" t="s">
        <v>47</v>
      </c>
      <c r="G65" s="79" t="str">
        <f>'Count Summary'!$S$19</f>
        <v xml:space="preserve"> 16:30 - 16:45</v>
      </c>
      <c r="H65" s="79" t="str">
        <f>'Count Summary'!B31</f>
        <v>1_12</v>
      </c>
      <c r="I65" s="81" t="str">
        <f>'Count Summary'!C31</f>
        <v>George St RT</v>
      </c>
      <c r="J65" s="82">
        <f>'Count Summary'!S31</f>
        <v>0</v>
      </c>
    </row>
    <row r="66" spans="1:10" x14ac:dyDescent="0.2">
      <c r="A66" s="78">
        <v>63</v>
      </c>
      <c r="B66" s="79">
        <f>'Count Summary'!$C$6</f>
        <v>1</v>
      </c>
      <c r="C66" s="79" t="str">
        <f>'Count Summary'!$C$7</f>
        <v>Broadway / Lee St / Quay St / George St / Pitt St</v>
      </c>
      <c r="D66" s="80">
        <f>'Count Summary'!$C$8</f>
        <v>40267</v>
      </c>
      <c r="E66" s="91">
        <v>0.6875</v>
      </c>
      <c r="F66" s="79" t="s">
        <v>47</v>
      </c>
      <c r="G66" s="79" t="str">
        <f>'Count Summary'!$S$19</f>
        <v xml:space="preserve"> 16:30 - 16:45</v>
      </c>
      <c r="H66" s="79" t="str">
        <f>'Count Summary'!B32</f>
        <v>1_13</v>
      </c>
      <c r="I66" s="81" t="str">
        <f>'Count Summary'!C32</f>
        <v>Quay St LT</v>
      </c>
      <c r="J66" s="82">
        <f>'Count Summary'!S32</f>
        <v>0</v>
      </c>
    </row>
    <row r="67" spans="1:10" x14ac:dyDescent="0.2">
      <c r="A67" s="78">
        <v>64</v>
      </c>
      <c r="B67" s="79">
        <f>'Count Summary'!$C$6</f>
        <v>1</v>
      </c>
      <c r="C67" s="79" t="str">
        <f>'Count Summary'!$C$7</f>
        <v>Broadway / Lee St / Quay St / George St / Pitt St</v>
      </c>
      <c r="D67" s="80">
        <f>'Count Summary'!$C$8</f>
        <v>40267</v>
      </c>
      <c r="E67" s="91">
        <v>0.6875</v>
      </c>
      <c r="F67" s="79" t="s">
        <v>47</v>
      </c>
      <c r="G67" s="79" t="str">
        <f>'Count Summary'!$S$19</f>
        <v xml:space="preserve"> 16:30 - 16:45</v>
      </c>
      <c r="H67" s="79" t="str">
        <f>'Count Summary'!B33</f>
        <v>1_14</v>
      </c>
      <c r="I67" s="81" t="str">
        <f>'Count Summary'!C33</f>
        <v>Quay St SLT</v>
      </c>
      <c r="J67" s="82">
        <f>'Count Summary'!S33</f>
        <v>0</v>
      </c>
    </row>
    <row r="68" spans="1:10" x14ac:dyDescent="0.2">
      <c r="A68" s="78">
        <v>65</v>
      </c>
      <c r="B68" s="79">
        <f>'Count Summary'!$C$6</f>
        <v>1</v>
      </c>
      <c r="C68" s="79" t="str">
        <f>'Count Summary'!$C$7</f>
        <v>Broadway / Lee St / Quay St / George St / Pitt St</v>
      </c>
      <c r="D68" s="80">
        <f>'Count Summary'!$C$8</f>
        <v>40267</v>
      </c>
      <c r="E68" s="91">
        <v>0.6875</v>
      </c>
      <c r="F68" s="79" t="s">
        <v>47</v>
      </c>
      <c r="G68" s="79" t="str">
        <f>'Count Summary'!$S$19</f>
        <v xml:space="preserve"> 16:30 - 16:45</v>
      </c>
      <c r="H68" s="79" t="str">
        <f>'Count Summary'!B34</f>
        <v>1_15</v>
      </c>
      <c r="I68" s="81" t="str">
        <f>'Count Summary'!C34</f>
        <v>Quay St SRT</v>
      </c>
      <c r="J68" s="82">
        <f>'Count Summary'!S34</f>
        <v>0</v>
      </c>
    </row>
    <row r="69" spans="1:10" x14ac:dyDescent="0.2">
      <c r="A69" s="78">
        <v>66</v>
      </c>
      <c r="B69" s="79">
        <f>'Count Summary'!$C$6</f>
        <v>1</v>
      </c>
      <c r="C69" s="79" t="str">
        <f>'Count Summary'!$C$7</f>
        <v>Broadway / Lee St / Quay St / George St / Pitt St</v>
      </c>
      <c r="D69" s="80">
        <f>'Count Summary'!$C$8</f>
        <v>40267</v>
      </c>
      <c r="E69" s="91">
        <v>0.6875</v>
      </c>
      <c r="F69" s="79" t="s">
        <v>47</v>
      </c>
      <c r="G69" s="79" t="str">
        <f>'Count Summary'!$S$19</f>
        <v xml:space="preserve"> 16:30 - 16:45</v>
      </c>
      <c r="H69" s="79" t="str">
        <f>'Count Summary'!B35</f>
        <v>1_16</v>
      </c>
      <c r="I69" s="81" t="str">
        <f>'Count Summary'!C35</f>
        <v>Quay St RT</v>
      </c>
      <c r="J69" s="82">
        <f>'Count Summary'!S35</f>
        <v>0</v>
      </c>
    </row>
    <row r="70" spans="1:10" x14ac:dyDescent="0.2">
      <c r="A70" s="78">
        <v>67</v>
      </c>
      <c r="B70" s="79">
        <f>'Count Summary'!$C$6</f>
        <v>1</v>
      </c>
      <c r="C70" s="79" t="str">
        <f>'Count Summary'!$C$7</f>
        <v>Broadway / Lee St / Quay St / George St / Pitt St</v>
      </c>
      <c r="D70" s="80">
        <f>'Count Summary'!$C$8</f>
        <v>40267</v>
      </c>
      <c r="E70" s="91">
        <v>0.6875</v>
      </c>
      <c r="F70" s="79" t="s">
        <v>47</v>
      </c>
      <c r="G70" s="79" t="str">
        <f>'Count Summary'!$S$19</f>
        <v xml:space="preserve"> 16:30 - 16:45</v>
      </c>
      <c r="H70" s="79" t="str">
        <f>'Count Summary'!B36</f>
        <v>1_17</v>
      </c>
      <c r="I70" s="81" t="str">
        <f>'Count Summary'!C36</f>
        <v>Broadway St LT</v>
      </c>
      <c r="J70" s="82">
        <f>'Count Summary'!S36</f>
        <v>0</v>
      </c>
    </row>
    <row r="71" spans="1:10" x14ac:dyDescent="0.2">
      <c r="A71" s="78">
        <v>68</v>
      </c>
      <c r="B71" s="79">
        <f>'Count Summary'!$C$6</f>
        <v>1</v>
      </c>
      <c r="C71" s="79" t="str">
        <f>'Count Summary'!$C$7</f>
        <v>Broadway / Lee St / Quay St / George St / Pitt St</v>
      </c>
      <c r="D71" s="80">
        <f>'Count Summary'!$C$8</f>
        <v>40267</v>
      </c>
      <c r="E71" s="91">
        <v>0.6875</v>
      </c>
      <c r="F71" s="79" t="s">
        <v>47</v>
      </c>
      <c r="G71" s="79" t="str">
        <f>'Count Summary'!$S$19</f>
        <v xml:space="preserve"> 16:30 - 16:45</v>
      </c>
      <c r="H71" s="79" t="str">
        <f>'Count Summary'!B37</f>
        <v>1_18</v>
      </c>
      <c r="I71" s="81" t="str">
        <f>'Count Summary'!C37</f>
        <v>Broadway St SLT</v>
      </c>
      <c r="J71" s="82">
        <f>'Count Summary'!S37</f>
        <v>0</v>
      </c>
    </row>
    <row r="72" spans="1:10" x14ac:dyDescent="0.2">
      <c r="A72" s="78">
        <v>69</v>
      </c>
      <c r="B72" s="79">
        <f>'Count Summary'!$C$6</f>
        <v>1</v>
      </c>
      <c r="C72" s="79" t="str">
        <f>'Count Summary'!$C$7</f>
        <v>Broadway / Lee St / Quay St / George St / Pitt St</v>
      </c>
      <c r="D72" s="80">
        <f>'Count Summary'!$C$8</f>
        <v>40267</v>
      </c>
      <c r="E72" s="91">
        <v>0.6875</v>
      </c>
      <c r="F72" s="79" t="s">
        <v>47</v>
      </c>
      <c r="G72" s="79" t="str">
        <f>'Count Summary'!$S$19</f>
        <v xml:space="preserve"> 16:30 - 16:45</v>
      </c>
      <c r="H72" s="79" t="str">
        <f>'Count Summary'!B38</f>
        <v>1_19</v>
      </c>
      <c r="I72" s="81" t="str">
        <f>'Count Summary'!C38</f>
        <v>Broadway St SRT</v>
      </c>
      <c r="J72" s="82">
        <f>'Count Summary'!S38</f>
        <v>0</v>
      </c>
    </row>
    <row r="73" spans="1:10" x14ac:dyDescent="0.2">
      <c r="A73" s="78">
        <v>70</v>
      </c>
      <c r="B73" s="79">
        <f>'Count Summary'!$C$6</f>
        <v>1</v>
      </c>
      <c r="C73" s="79" t="str">
        <f>'Count Summary'!$C$7</f>
        <v>Broadway / Lee St / Quay St / George St / Pitt St</v>
      </c>
      <c r="D73" s="80">
        <f>'Count Summary'!$C$8</f>
        <v>40267</v>
      </c>
      <c r="E73" s="91">
        <v>0.6875</v>
      </c>
      <c r="F73" s="79" t="s">
        <v>47</v>
      </c>
      <c r="G73" s="79" t="str">
        <f>'Count Summary'!$S$19</f>
        <v xml:space="preserve"> 16:30 - 16:45</v>
      </c>
      <c r="H73" s="79" t="str">
        <f>'Count Summary'!B39</f>
        <v>1_20</v>
      </c>
      <c r="I73" s="81" t="str">
        <f>'Count Summary'!C39</f>
        <v>Broadway St RT</v>
      </c>
      <c r="J73" s="82">
        <f>'Count Summary'!S39</f>
        <v>0</v>
      </c>
    </row>
    <row r="74" spans="1:10" x14ac:dyDescent="0.2">
      <c r="A74" s="78">
        <v>71</v>
      </c>
      <c r="B74" s="79">
        <f>'Count Summary'!$C$6</f>
        <v>1</v>
      </c>
      <c r="C74" s="79" t="str">
        <f>'Count Summary'!$C$7</f>
        <v>Broadway / Lee St / Quay St / George St / Pitt St</v>
      </c>
      <c r="D74" s="80">
        <f>'Count Summary'!$C$8</f>
        <v>40267</v>
      </c>
      <c r="E74" s="91">
        <v>0.6875</v>
      </c>
      <c r="F74" s="79" t="s">
        <v>47</v>
      </c>
      <c r="G74" s="79" t="str">
        <f>'Count Summary'!$S$19</f>
        <v xml:space="preserve"> 16:30 - 16:45</v>
      </c>
      <c r="H74" s="79" t="str">
        <f>'Count Summary'!B40</f>
        <v>1_21</v>
      </c>
      <c r="I74" s="81" t="str">
        <f>'Count Summary'!C40</f>
        <v>Lee St Crossing</v>
      </c>
      <c r="J74" s="82">
        <f>'Count Summary'!S40</f>
        <v>0</v>
      </c>
    </row>
    <row r="75" spans="1:10" x14ac:dyDescent="0.2">
      <c r="A75" s="78">
        <v>72</v>
      </c>
      <c r="B75" s="79">
        <f>'Count Summary'!$C$6</f>
        <v>1</v>
      </c>
      <c r="C75" s="79" t="str">
        <f>'Count Summary'!$C$7</f>
        <v>Broadway / Lee St / Quay St / George St / Pitt St</v>
      </c>
      <c r="D75" s="80">
        <f>'Count Summary'!$C$8</f>
        <v>40267</v>
      </c>
      <c r="E75" s="91">
        <v>0.6875</v>
      </c>
      <c r="F75" s="79" t="s">
        <v>47</v>
      </c>
      <c r="G75" s="79" t="str">
        <f>'Count Summary'!$S$19</f>
        <v xml:space="preserve"> 16:30 - 16:45</v>
      </c>
      <c r="H75" s="79" t="str">
        <f>'Count Summary'!B41</f>
        <v>1_22</v>
      </c>
      <c r="I75" s="81" t="str">
        <f>'Count Summary'!C41</f>
        <v>Pitt St Crossing</v>
      </c>
      <c r="J75" s="82">
        <f>'Count Summary'!S41</f>
        <v>0</v>
      </c>
    </row>
    <row r="76" spans="1:10" x14ac:dyDescent="0.2">
      <c r="A76" s="78">
        <v>73</v>
      </c>
      <c r="B76" s="79">
        <f>'Count Summary'!$C$6</f>
        <v>1</v>
      </c>
      <c r="C76" s="79" t="str">
        <f>'Count Summary'!$C$7</f>
        <v>Broadway / Lee St / Quay St / George St / Pitt St</v>
      </c>
      <c r="D76" s="80">
        <f>'Count Summary'!$C$8</f>
        <v>40267</v>
      </c>
      <c r="E76" s="91">
        <v>0.6875</v>
      </c>
      <c r="F76" s="79" t="s">
        <v>47</v>
      </c>
      <c r="G76" s="79" t="str">
        <f>'Count Summary'!$S$19</f>
        <v xml:space="preserve"> 16:30 - 16:45</v>
      </c>
      <c r="H76" s="79" t="str">
        <f>'Count Summary'!B42</f>
        <v>1_23</v>
      </c>
      <c r="I76" s="81" t="str">
        <f>'Count Summary'!C42</f>
        <v>George St Crossing</v>
      </c>
      <c r="J76" s="82">
        <f>'Count Summary'!S42</f>
        <v>0</v>
      </c>
    </row>
    <row r="77" spans="1:10" x14ac:dyDescent="0.2">
      <c r="A77" s="78">
        <v>74</v>
      </c>
      <c r="B77" s="79">
        <f>'Count Summary'!$C$6</f>
        <v>1</v>
      </c>
      <c r="C77" s="79" t="str">
        <f>'Count Summary'!$C$7</f>
        <v>Broadway / Lee St / Quay St / George St / Pitt St</v>
      </c>
      <c r="D77" s="80">
        <f>'Count Summary'!$C$8</f>
        <v>40267</v>
      </c>
      <c r="E77" s="91">
        <v>0.6875</v>
      </c>
      <c r="F77" s="79" t="s">
        <v>47</v>
      </c>
      <c r="G77" s="79" t="str">
        <f>'Count Summary'!$S$19</f>
        <v xml:space="preserve"> 16:30 - 16:45</v>
      </c>
      <c r="H77" s="79" t="str">
        <f>'Count Summary'!B43</f>
        <v>1_24</v>
      </c>
      <c r="I77" s="81" t="str">
        <f>'Count Summary'!C43</f>
        <v>Quay St Crossing</v>
      </c>
      <c r="J77" s="82">
        <f>'Count Summary'!S43</f>
        <v>0</v>
      </c>
    </row>
    <row r="78" spans="1:10" x14ac:dyDescent="0.2">
      <c r="A78" s="78">
        <v>75</v>
      </c>
      <c r="B78" s="79">
        <f>'Count Summary'!$C$6</f>
        <v>1</v>
      </c>
      <c r="C78" s="79" t="str">
        <f>'Count Summary'!$C$7</f>
        <v>Broadway / Lee St / Quay St / George St / Pitt St</v>
      </c>
      <c r="D78" s="80">
        <f>'Count Summary'!$C$8</f>
        <v>40267</v>
      </c>
      <c r="E78" s="91">
        <v>0.6875</v>
      </c>
      <c r="F78" s="79" t="s">
        <v>47</v>
      </c>
      <c r="G78" s="79" t="str">
        <f>'Count Summary'!$S$19</f>
        <v xml:space="preserve"> 16:30 - 16:45</v>
      </c>
      <c r="H78" s="79" t="str">
        <f>'Count Summary'!B44</f>
        <v>1_25</v>
      </c>
      <c r="I78" s="81" t="str">
        <f>'Count Summary'!C44</f>
        <v>Broadway St Crossing</v>
      </c>
      <c r="J78" s="82">
        <f>'Count Summary'!S44</f>
        <v>0</v>
      </c>
    </row>
    <row r="79" spans="1:10" x14ac:dyDescent="0.2">
      <c r="A79" s="78">
        <v>76</v>
      </c>
      <c r="B79" s="79">
        <f>'Count Summary'!$C$6</f>
        <v>1</v>
      </c>
      <c r="C79" s="79" t="str">
        <f>'Count Summary'!$C$7</f>
        <v>Broadway / Lee St / Quay St / George St / Pitt St</v>
      </c>
      <c r="D79" s="80">
        <f>'Count Summary'!$C$8</f>
        <v>40267</v>
      </c>
      <c r="E79" s="91">
        <v>0.69791666666666663</v>
      </c>
      <c r="F79" s="79" t="s">
        <v>47</v>
      </c>
      <c r="G79" s="79" t="str">
        <f>'Count Summary'!$T$19</f>
        <v xml:space="preserve"> 16:45 - 17:00</v>
      </c>
      <c r="H79" s="79" t="str">
        <f>'Count Summary'!B20</f>
        <v>1_01</v>
      </c>
      <c r="I79" s="81" t="str">
        <f>'Count Summary'!C20</f>
        <v>Lee St LT</v>
      </c>
      <c r="J79" s="82">
        <f>'Count Summary'!T20</f>
        <v>0</v>
      </c>
    </row>
    <row r="80" spans="1:10" x14ac:dyDescent="0.2">
      <c r="A80" s="78">
        <v>77</v>
      </c>
      <c r="B80" s="79">
        <f>'Count Summary'!$C$6</f>
        <v>1</v>
      </c>
      <c r="C80" s="79" t="str">
        <f>'Count Summary'!$C$7</f>
        <v>Broadway / Lee St / Quay St / George St / Pitt St</v>
      </c>
      <c r="D80" s="80">
        <f>'Count Summary'!$C$8</f>
        <v>40267</v>
      </c>
      <c r="E80" s="91">
        <v>0.69791666666666663</v>
      </c>
      <c r="F80" s="79" t="s">
        <v>47</v>
      </c>
      <c r="G80" s="79" t="str">
        <f>'Count Summary'!$T$19</f>
        <v xml:space="preserve"> 16:45 - 17:00</v>
      </c>
      <c r="H80" s="79" t="str">
        <f>'Count Summary'!B21</f>
        <v>1_02</v>
      </c>
      <c r="I80" s="81" t="str">
        <f>'Count Summary'!C21</f>
        <v>Lee St SLT</v>
      </c>
      <c r="J80" s="82">
        <f>'Count Summary'!T21</f>
        <v>0</v>
      </c>
    </row>
    <row r="81" spans="1:10" x14ac:dyDescent="0.2">
      <c r="A81" s="78">
        <v>78</v>
      </c>
      <c r="B81" s="79">
        <f>'Count Summary'!$C$6</f>
        <v>1</v>
      </c>
      <c r="C81" s="79" t="str">
        <f>'Count Summary'!$C$7</f>
        <v>Broadway / Lee St / Quay St / George St / Pitt St</v>
      </c>
      <c r="D81" s="80">
        <f>'Count Summary'!$C$8</f>
        <v>40267</v>
      </c>
      <c r="E81" s="91">
        <v>0.69791666666666663</v>
      </c>
      <c r="F81" s="79" t="s">
        <v>47</v>
      </c>
      <c r="G81" s="79" t="str">
        <f>'Count Summary'!$T$19</f>
        <v xml:space="preserve"> 16:45 - 17:00</v>
      </c>
      <c r="H81" s="79" t="str">
        <f>'Count Summary'!B22</f>
        <v>1_03</v>
      </c>
      <c r="I81" s="81" t="str">
        <f>'Count Summary'!C22</f>
        <v>Lee St SRT</v>
      </c>
      <c r="J81" s="82">
        <f>'Count Summary'!T22</f>
        <v>0</v>
      </c>
    </row>
    <row r="82" spans="1:10" x14ac:dyDescent="0.2">
      <c r="A82" s="78">
        <v>79</v>
      </c>
      <c r="B82" s="79">
        <f>'Count Summary'!$C$6</f>
        <v>1</v>
      </c>
      <c r="C82" s="79" t="str">
        <f>'Count Summary'!$C$7</f>
        <v>Broadway / Lee St / Quay St / George St / Pitt St</v>
      </c>
      <c r="D82" s="80">
        <f>'Count Summary'!$C$8</f>
        <v>40267</v>
      </c>
      <c r="E82" s="91">
        <v>0.69791666666666663</v>
      </c>
      <c r="F82" s="79" t="s">
        <v>47</v>
      </c>
      <c r="G82" s="79" t="str">
        <f>'Count Summary'!$T$19</f>
        <v xml:space="preserve"> 16:45 - 17:00</v>
      </c>
      <c r="H82" s="79" t="str">
        <f>'Count Summary'!B23</f>
        <v>1_04</v>
      </c>
      <c r="I82" s="81" t="str">
        <f>'Count Summary'!C23</f>
        <v>Lee St RT</v>
      </c>
      <c r="J82" s="82">
        <f>'Count Summary'!T23</f>
        <v>3</v>
      </c>
    </row>
    <row r="83" spans="1:10" x14ac:dyDescent="0.2">
      <c r="A83" s="78">
        <v>80</v>
      </c>
      <c r="B83" s="79">
        <f>'Count Summary'!$C$6</f>
        <v>1</v>
      </c>
      <c r="C83" s="79" t="str">
        <f>'Count Summary'!$C$7</f>
        <v>Broadway / Lee St / Quay St / George St / Pitt St</v>
      </c>
      <c r="D83" s="80">
        <f>'Count Summary'!$C$8</f>
        <v>40267</v>
      </c>
      <c r="E83" s="91">
        <v>0.69791666666666663</v>
      </c>
      <c r="F83" s="79" t="s">
        <v>47</v>
      </c>
      <c r="G83" s="79" t="str">
        <f>'Count Summary'!$T$19</f>
        <v xml:space="preserve"> 16:45 - 17:00</v>
      </c>
      <c r="H83" s="79" t="str">
        <f>'Count Summary'!B24</f>
        <v>1_05</v>
      </c>
      <c r="I83" s="81" t="str">
        <f>'Count Summary'!C24</f>
        <v>Pitt St LT</v>
      </c>
      <c r="J83" s="82">
        <f>'Count Summary'!T24</f>
        <v>3</v>
      </c>
    </row>
    <row r="84" spans="1:10" x14ac:dyDescent="0.2">
      <c r="A84" s="78">
        <v>81</v>
      </c>
      <c r="B84" s="79">
        <f>'Count Summary'!$C$6</f>
        <v>1</v>
      </c>
      <c r="C84" s="79" t="str">
        <f>'Count Summary'!$C$7</f>
        <v>Broadway / Lee St / Quay St / George St / Pitt St</v>
      </c>
      <c r="D84" s="80">
        <f>'Count Summary'!$C$8</f>
        <v>40267</v>
      </c>
      <c r="E84" s="91">
        <v>0.69791666666666663</v>
      </c>
      <c r="F84" s="79" t="s">
        <v>47</v>
      </c>
      <c r="G84" s="79" t="str">
        <f>'Count Summary'!$T$19</f>
        <v xml:space="preserve"> 16:45 - 17:00</v>
      </c>
      <c r="H84" s="79" t="str">
        <f>'Count Summary'!B25</f>
        <v>1_06</v>
      </c>
      <c r="I84" s="81" t="str">
        <f>'Count Summary'!C25</f>
        <v>Pitt St SLT</v>
      </c>
      <c r="J84" s="82">
        <f>'Count Summary'!T25</f>
        <v>1</v>
      </c>
    </row>
    <row r="85" spans="1:10" x14ac:dyDescent="0.2">
      <c r="A85" s="78">
        <v>82</v>
      </c>
      <c r="B85" s="79">
        <f>'Count Summary'!$C$6</f>
        <v>1</v>
      </c>
      <c r="C85" s="79" t="str">
        <f>'Count Summary'!$C$7</f>
        <v>Broadway / Lee St / Quay St / George St / Pitt St</v>
      </c>
      <c r="D85" s="80">
        <f>'Count Summary'!$C$8</f>
        <v>40267</v>
      </c>
      <c r="E85" s="91">
        <v>0.69791666666666663</v>
      </c>
      <c r="F85" s="79" t="s">
        <v>47</v>
      </c>
      <c r="G85" s="79" t="str">
        <f>'Count Summary'!$T$19</f>
        <v xml:space="preserve"> 16:45 - 17:00</v>
      </c>
      <c r="H85" s="79" t="str">
        <f>'Count Summary'!B26</f>
        <v>1_07</v>
      </c>
      <c r="I85" s="81" t="str">
        <f>'Count Summary'!C26</f>
        <v>Pitt St SRT</v>
      </c>
      <c r="J85" s="82">
        <f>'Count Summary'!T26</f>
        <v>0</v>
      </c>
    </row>
    <row r="86" spans="1:10" x14ac:dyDescent="0.2">
      <c r="A86" s="78">
        <v>83</v>
      </c>
      <c r="B86" s="79">
        <f>'Count Summary'!$C$6</f>
        <v>1</v>
      </c>
      <c r="C86" s="79" t="str">
        <f>'Count Summary'!$C$7</f>
        <v>Broadway / Lee St / Quay St / George St / Pitt St</v>
      </c>
      <c r="D86" s="80">
        <f>'Count Summary'!$C$8</f>
        <v>40267</v>
      </c>
      <c r="E86" s="91">
        <v>0.69791666666666663</v>
      </c>
      <c r="F86" s="79" t="s">
        <v>47</v>
      </c>
      <c r="G86" s="79" t="str">
        <f>'Count Summary'!$T$19</f>
        <v xml:space="preserve"> 16:45 - 17:00</v>
      </c>
      <c r="H86" s="79" t="str">
        <f>'Count Summary'!B27</f>
        <v>1_08</v>
      </c>
      <c r="I86" s="81" t="str">
        <f>'Count Summary'!C27</f>
        <v>Pitt St RT</v>
      </c>
      <c r="J86" s="82">
        <f>'Count Summary'!T27</f>
        <v>1</v>
      </c>
    </row>
    <row r="87" spans="1:10" x14ac:dyDescent="0.2">
      <c r="A87" s="78">
        <v>84</v>
      </c>
      <c r="B87" s="79">
        <f>'Count Summary'!$C$6</f>
        <v>1</v>
      </c>
      <c r="C87" s="79" t="str">
        <f>'Count Summary'!$C$7</f>
        <v>Broadway / Lee St / Quay St / George St / Pitt St</v>
      </c>
      <c r="D87" s="80">
        <f>'Count Summary'!$C$8</f>
        <v>40267</v>
      </c>
      <c r="E87" s="91">
        <v>0.69791666666666663</v>
      </c>
      <c r="F87" s="79" t="s">
        <v>47</v>
      </c>
      <c r="G87" s="79" t="str">
        <f>'Count Summary'!$T$19</f>
        <v xml:space="preserve"> 16:45 - 17:00</v>
      </c>
      <c r="H87" s="79" t="str">
        <f>'Count Summary'!B28</f>
        <v>1_09</v>
      </c>
      <c r="I87" s="81" t="str">
        <f>'Count Summary'!C28</f>
        <v>George St LT</v>
      </c>
      <c r="J87" s="82">
        <f>'Count Summary'!T28</f>
        <v>0</v>
      </c>
    </row>
    <row r="88" spans="1:10" x14ac:dyDescent="0.2">
      <c r="A88" s="78">
        <v>85</v>
      </c>
      <c r="B88" s="79">
        <f>'Count Summary'!$C$6</f>
        <v>1</v>
      </c>
      <c r="C88" s="79" t="str">
        <f>'Count Summary'!$C$7</f>
        <v>Broadway / Lee St / Quay St / George St / Pitt St</v>
      </c>
      <c r="D88" s="80">
        <f>'Count Summary'!$C$8</f>
        <v>40267</v>
      </c>
      <c r="E88" s="91">
        <v>0.69791666666666663</v>
      </c>
      <c r="F88" s="79" t="s">
        <v>47</v>
      </c>
      <c r="G88" s="79" t="str">
        <f>'Count Summary'!$T$19</f>
        <v xml:space="preserve"> 16:45 - 17:00</v>
      </c>
      <c r="H88" s="79" t="str">
        <f>'Count Summary'!B29</f>
        <v>1_10</v>
      </c>
      <c r="I88" s="81" t="str">
        <f>'Count Summary'!C29</f>
        <v>George St SLT</v>
      </c>
      <c r="J88" s="82">
        <f>'Count Summary'!T29</f>
        <v>2</v>
      </c>
    </row>
    <row r="89" spans="1:10" x14ac:dyDescent="0.2">
      <c r="A89" s="78">
        <v>86</v>
      </c>
      <c r="B89" s="79">
        <f>'Count Summary'!$C$6</f>
        <v>1</v>
      </c>
      <c r="C89" s="79" t="str">
        <f>'Count Summary'!$C$7</f>
        <v>Broadway / Lee St / Quay St / George St / Pitt St</v>
      </c>
      <c r="D89" s="80">
        <f>'Count Summary'!$C$8</f>
        <v>40267</v>
      </c>
      <c r="E89" s="91">
        <v>0.69791666666666663</v>
      </c>
      <c r="F89" s="79" t="s">
        <v>47</v>
      </c>
      <c r="G89" s="79" t="str">
        <f>'Count Summary'!$T$19</f>
        <v xml:space="preserve"> 16:45 - 17:00</v>
      </c>
      <c r="H89" s="79" t="str">
        <f>'Count Summary'!B30</f>
        <v>1_11</v>
      </c>
      <c r="I89" s="81" t="str">
        <f>'Count Summary'!C30</f>
        <v>George St SRT</v>
      </c>
      <c r="J89" s="82">
        <f>'Count Summary'!T30</f>
        <v>1</v>
      </c>
    </row>
    <row r="90" spans="1:10" x14ac:dyDescent="0.2">
      <c r="A90" s="78">
        <v>87</v>
      </c>
      <c r="B90" s="79">
        <f>'Count Summary'!$C$6</f>
        <v>1</v>
      </c>
      <c r="C90" s="79" t="str">
        <f>'Count Summary'!$C$7</f>
        <v>Broadway / Lee St / Quay St / George St / Pitt St</v>
      </c>
      <c r="D90" s="80">
        <f>'Count Summary'!$C$8</f>
        <v>40267</v>
      </c>
      <c r="E90" s="91">
        <v>0.69791666666666663</v>
      </c>
      <c r="F90" s="79" t="s">
        <v>47</v>
      </c>
      <c r="G90" s="79" t="str">
        <f>'Count Summary'!$T$19</f>
        <v xml:space="preserve"> 16:45 - 17:00</v>
      </c>
      <c r="H90" s="79" t="str">
        <f>'Count Summary'!B31</f>
        <v>1_12</v>
      </c>
      <c r="I90" s="81" t="str">
        <f>'Count Summary'!C31</f>
        <v>George St RT</v>
      </c>
      <c r="J90" s="82">
        <f>'Count Summary'!T31</f>
        <v>0</v>
      </c>
    </row>
    <row r="91" spans="1:10" x14ac:dyDescent="0.2">
      <c r="A91" s="78">
        <v>88</v>
      </c>
      <c r="B91" s="79">
        <f>'Count Summary'!$C$6</f>
        <v>1</v>
      </c>
      <c r="C91" s="79" t="str">
        <f>'Count Summary'!$C$7</f>
        <v>Broadway / Lee St / Quay St / George St / Pitt St</v>
      </c>
      <c r="D91" s="80">
        <f>'Count Summary'!$C$8</f>
        <v>40267</v>
      </c>
      <c r="E91" s="91">
        <v>0.69791666666666663</v>
      </c>
      <c r="F91" s="79" t="s">
        <v>47</v>
      </c>
      <c r="G91" s="79" t="str">
        <f>'Count Summary'!$T$19</f>
        <v xml:space="preserve"> 16:45 - 17:00</v>
      </c>
      <c r="H91" s="79" t="str">
        <f>'Count Summary'!B32</f>
        <v>1_13</v>
      </c>
      <c r="I91" s="81" t="str">
        <f>'Count Summary'!C32</f>
        <v>Quay St LT</v>
      </c>
      <c r="J91" s="82">
        <f>'Count Summary'!T32</f>
        <v>0</v>
      </c>
    </row>
    <row r="92" spans="1:10" x14ac:dyDescent="0.2">
      <c r="A92" s="78">
        <v>89</v>
      </c>
      <c r="B92" s="79">
        <f>'Count Summary'!$C$6</f>
        <v>1</v>
      </c>
      <c r="C92" s="79" t="str">
        <f>'Count Summary'!$C$7</f>
        <v>Broadway / Lee St / Quay St / George St / Pitt St</v>
      </c>
      <c r="D92" s="80">
        <f>'Count Summary'!$C$8</f>
        <v>40267</v>
      </c>
      <c r="E92" s="91">
        <v>0.69791666666666663</v>
      </c>
      <c r="F92" s="79" t="s">
        <v>47</v>
      </c>
      <c r="G92" s="79" t="str">
        <f>'Count Summary'!$T$19</f>
        <v xml:space="preserve"> 16:45 - 17:00</v>
      </c>
      <c r="H92" s="79" t="str">
        <f>'Count Summary'!B33</f>
        <v>1_14</v>
      </c>
      <c r="I92" s="81" t="str">
        <f>'Count Summary'!C33</f>
        <v>Quay St SLT</v>
      </c>
      <c r="J92" s="82">
        <f>'Count Summary'!T33</f>
        <v>0</v>
      </c>
    </row>
    <row r="93" spans="1:10" x14ac:dyDescent="0.2">
      <c r="A93" s="78">
        <v>90</v>
      </c>
      <c r="B93" s="79">
        <f>'Count Summary'!$C$6</f>
        <v>1</v>
      </c>
      <c r="C93" s="79" t="str">
        <f>'Count Summary'!$C$7</f>
        <v>Broadway / Lee St / Quay St / George St / Pitt St</v>
      </c>
      <c r="D93" s="80">
        <f>'Count Summary'!$C$8</f>
        <v>40267</v>
      </c>
      <c r="E93" s="91">
        <v>0.69791666666666663</v>
      </c>
      <c r="F93" s="79" t="s">
        <v>47</v>
      </c>
      <c r="G93" s="79" t="str">
        <f>'Count Summary'!$T$19</f>
        <v xml:space="preserve"> 16:45 - 17:00</v>
      </c>
      <c r="H93" s="79" t="str">
        <f>'Count Summary'!B34</f>
        <v>1_15</v>
      </c>
      <c r="I93" s="81" t="str">
        <f>'Count Summary'!C34</f>
        <v>Quay St SRT</v>
      </c>
      <c r="J93" s="82">
        <f>'Count Summary'!T34</f>
        <v>0</v>
      </c>
    </row>
    <row r="94" spans="1:10" x14ac:dyDescent="0.2">
      <c r="A94" s="78">
        <v>91</v>
      </c>
      <c r="B94" s="79">
        <f>'Count Summary'!$C$6</f>
        <v>1</v>
      </c>
      <c r="C94" s="79" t="str">
        <f>'Count Summary'!$C$7</f>
        <v>Broadway / Lee St / Quay St / George St / Pitt St</v>
      </c>
      <c r="D94" s="80">
        <f>'Count Summary'!$C$8</f>
        <v>40267</v>
      </c>
      <c r="E94" s="91">
        <v>0.69791666666666663</v>
      </c>
      <c r="F94" s="79" t="s">
        <v>47</v>
      </c>
      <c r="G94" s="79" t="str">
        <f>'Count Summary'!$T$19</f>
        <v xml:space="preserve"> 16:45 - 17:00</v>
      </c>
      <c r="H94" s="79" t="str">
        <f>'Count Summary'!B35</f>
        <v>1_16</v>
      </c>
      <c r="I94" s="81" t="str">
        <f>'Count Summary'!C35</f>
        <v>Quay St RT</v>
      </c>
      <c r="J94" s="82">
        <f>'Count Summary'!T35</f>
        <v>0</v>
      </c>
    </row>
    <row r="95" spans="1:10" x14ac:dyDescent="0.2">
      <c r="A95" s="78">
        <v>92</v>
      </c>
      <c r="B95" s="79">
        <f>'Count Summary'!$C$6</f>
        <v>1</v>
      </c>
      <c r="C95" s="79" t="str">
        <f>'Count Summary'!$C$7</f>
        <v>Broadway / Lee St / Quay St / George St / Pitt St</v>
      </c>
      <c r="D95" s="80">
        <f>'Count Summary'!$C$8</f>
        <v>40267</v>
      </c>
      <c r="E95" s="91">
        <v>0.69791666666666663</v>
      </c>
      <c r="F95" s="79" t="s">
        <v>47</v>
      </c>
      <c r="G95" s="79" t="str">
        <f>'Count Summary'!$T$19</f>
        <v xml:space="preserve"> 16:45 - 17:00</v>
      </c>
      <c r="H95" s="79" t="str">
        <f>'Count Summary'!B36</f>
        <v>1_17</v>
      </c>
      <c r="I95" s="81" t="str">
        <f>'Count Summary'!C36</f>
        <v>Broadway St LT</v>
      </c>
      <c r="J95" s="82">
        <f>'Count Summary'!T36</f>
        <v>1</v>
      </c>
    </row>
    <row r="96" spans="1:10" x14ac:dyDescent="0.2">
      <c r="A96" s="78">
        <v>93</v>
      </c>
      <c r="B96" s="79">
        <f>'Count Summary'!$C$6</f>
        <v>1</v>
      </c>
      <c r="C96" s="79" t="str">
        <f>'Count Summary'!$C$7</f>
        <v>Broadway / Lee St / Quay St / George St / Pitt St</v>
      </c>
      <c r="D96" s="80">
        <f>'Count Summary'!$C$8</f>
        <v>40267</v>
      </c>
      <c r="E96" s="91">
        <v>0.69791666666666663</v>
      </c>
      <c r="F96" s="79" t="s">
        <v>47</v>
      </c>
      <c r="G96" s="79" t="str">
        <f>'Count Summary'!$T$19</f>
        <v xml:space="preserve"> 16:45 - 17:00</v>
      </c>
      <c r="H96" s="79" t="str">
        <f>'Count Summary'!B37</f>
        <v>1_18</v>
      </c>
      <c r="I96" s="81" t="str">
        <f>'Count Summary'!C37</f>
        <v>Broadway St SLT</v>
      </c>
      <c r="J96" s="82">
        <f>'Count Summary'!T37</f>
        <v>0</v>
      </c>
    </row>
    <row r="97" spans="1:10" x14ac:dyDescent="0.2">
      <c r="A97" s="78">
        <v>94</v>
      </c>
      <c r="B97" s="79">
        <f>'Count Summary'!$C$6</f>
        <v>1</v>
      </c>
      <c r="C97" s="79" t="str">
        <f>'Count Summary'!$C$7</f>
        <v>Broadway / Lee St / Quay St / George St / Pitt St</v>
      </c>
      <c r="D97" s="80">
        <f>'Count Summary'!$C$8</f>
        <v>40267</v>
      </c>
      <c r="E97" s="91">
        <v>0.69791666666666663</v>
      </c>
      <c r="F97" s="79" t="s">
        <v>47</v>
      </c>
      <c r="G97" s="79" t="str">
        <f>'Count Summary'!$T$19</f>
        <v xml:space="preserve"> 16:45 - 17:00</v>
      </c>
      <c r="H97" s="79" t="str">
        <f>'Count Summary'!B38</f>
        <v>1_19</v>
      </c>
      <c r="I97" s="81" t="str">
        <f>'Count Summary'!C38</f>
        <v>Broadway St SRT</v>
      </c>
      <c r="J97" s="82">
        <f>'Count Summary'!T38</f>
        <v>6</v>
      </c>
    </row>
    <row r="98" spans="1:10" x14ac:dyDescent="0.2">
      <c r="A98" s="78">
        <v>95</v>
      </c>
      <c r="B98" s="79">
        <f>'Count Summary'!$C$6</f>
        <v>1</v>
      </c>
      <c r="C98" s="79" t="str">
        <f>'Count Summary'!$C$7</f>
        <v>Broadway / Lee St / Quay St / George St / Pitt St</v>
      </c>
      <c r="D98" s="80">
        <f>'Count Summary'!$C$8</f>
        <v>40267</v>
      </c>
      <c r="E98" s="91">
        <v>0.69791666666666663</v>
      </c>
      <c r="F98" s="79" t="s">
        <v>47</v>
      </c>
      <c r="G98" s="79" t="str">
        <f>'Count Summary'!$T$19</f>
        <v xml:space="preserve"> 16:45 - 17:00</v>
      </c>
      <c r="H98" s="79" t="str">
        <f>'Count Summary'!B39</f>
        <v>1_20</v>
      </c>
      <c r="I98" s="81" t="str">
        <f>'Count Summary'!C39</f>
        <v>Broadway St RT</v>
      </c>
      <c r="J98" s="82">
        <f>'Count Summary'!T39</f>
        <v>0</v>
      </c>
    </row>
    <row r="99" spans="1:10" x14ac:dyDescent="0.2">
      <c r="A99" s="78">
        <v>96</v>
      </c>
      <c r="B99" s="79">
        <f>'Count Summary'!$C$6</f>
        <v>1</v>
      </c>
      <c r="C99" s="79" t="str">
        <f>'Count Summary'!$C$7</f>
        <v>Broadway / Lee St / Quay St / George St / Pitt St</v>
      </c>
      <c r="D99" s="80">
        <f>'Count Summary'!$C$8</f>
        <v>40267</v>
      </c>
      <c r="E99" s="91">
        <v>0.69791666666666663</v>
      </c>
      <c r="F99" s="79" t="s">
        <v>47</v>
      </c>
      <c r="G99" s="79" t="str">
        <f>'Count Summary'!$T$19</f>
        <v xml:space="preserve"> 16:45 - 17:00</v>
      </c>
      <c r="H99" s="79" t="str">
        <f>'Count Summary'!B40</f>
        <v>1_21</v>
      </c>
      <c r="I99" s="81" t="str">
        <f>'Count Summary'!C40</f>
        <v>Lee St Crossing</v>
      </c>
      <c r="J99" s="82">
        <f>'Count Summary'!T40</f>
        <v>0</v>
      </c>
    </row>
    <row r="100" spans="1:10" x14ac:dyDescent="0.2">
      <c r="A100" s="78">
        <v>97</v>
      </c>
      <c r="B100" s="79">
        <f>'Count Summary'!$C$6</f>
        <v>1</v>
      </c>
      <c r="C100" s="79" t="str">
        <f>'Count Summary'!$C$7</f>
        <v>Broadway / Lee St / Quay St / George St / Pitt St</v>
      </c>
      <c r="D100" s="80">
        <f>'Count Summary'!$C$8</f>
        <v>40267</v>
      </c>
      <c r="E100" s="91">
        <v>0.69791666666666663</v>
      </c>
      <c r="F100" s="79" t="s">
        <v>47</v>
      </c>
      <c r="G100" s="79" t="str">
        <f>'Count Summary'!$T$19</f>
        <v xml:space="preserve"> 16:45 - 17:00</v>
      </c>
      <c r="H100" s="79" t="str">
        <f>'Count Summary'!B41</f>
        <v>1_22</v>
      </c>
      <c r="I100" s="81" t="str">
        <f>'Count Summary'!C41</f>
        <v>Pitt St Crossing</v>
      </c>
      <c r="J100" s="82">
        <f>'Count Summary'!T41</f>
        <v>0</v>
      </c>
    </row>
    <row r="101" spans="1:10" x14ac:dyDescent="0.2">
      <c r="A101" s="78">
        <v>98</v>
      </c>
      <c r="B101" s="79">
        <f>'Count Summary'!$C$6</f>
        <v>1</v>
      </c>
      <c r="C101" s="79" t="str">
        <f>'Count Summary'!$C$7</f>
        <v>Broadway / Lee St / Quay St / George St / Pitt St</v>
      </c>
      <c r="D101" s="80">
        <f>'Count Summary'!$C$8</f>
        <v>40267</v>
      </c>
      <c r="E101" s="91">
        <v>0.69791666666666663</v>
      </c>
      <c r="F101" s="79" t="s">
        <v>47</v>
      </c>
      <c r="G101" s="79" t="str">
        <f>'Count Summary'!$T$19</f>
        <v xml:space="preserve"> 16:45 - 17:00</v>
      </c>
      <c r="H101" s="79" t="str">
        <f>'Count Summary'!B42</f>
        <v>1_23</v>
      </c>
      <c r="I101" s="81" t="str">
        <f>'Count Summary'!C42</f>
        <v>George St Crossing</v>
      </c>
      <c r="J101" s="82">
        <f>'Count Summary'!T42</f>
        <v>0</v>
      </c>
    </row>
    <row r="102" spans="1:10" x14ac:dyDescent="0.2">
      <c r="A102" s="78">
        <v>99</v>
      </c>
      <c r="B102" s="79">
        <f>'Count Summary'!$C$6</f>
        <v>1</v>
      </c>
      <c r="C102" s="79" t="str">
        <f>'Count Summary'!$C$7</f>
        <v>Broadway / Lee St / Quay St / George St / Pitt St</v>
      </c>
      <c r="D102" s="80">
        <f>'Count Summary'!$C$8</f>
        <v>40267</v>
      </c>
      <c r="E102" s="91">
        <v>0.69791666666666663</v>
      </c>
      <c r="F102" s="79" t="s">
        <v>47</v>
      </c>
      <c r="G102" s="79" t="str">
        <f>'Count Summary'!$T$19</f>
        <v xml:space="preserve"> 16:45 - 17:00</v>
      </c>
      <c r="H102" s="79" t="str">
        <f>'Count Summary'!B43</f>
        <v>1_24</v>
      </c>
      <c r="I102" s="81" t="str">
        <f>'Count Summary'!C43</f>
        <v>Quay St Crossing</v>
      </c>
      <c r="J102" s="82">
        <f>'Count Summary'!T43</f>
        <v>0</v>
      </c>
    </row>
    <row r="103" spans="1:10" x14ac:dyDescent="0.2">
      <c r="A103" s="78">
        <v>100</v>
      </c>
      <c r="B103" s="79">
        <f>'Count Summary'!$C$6</f>
        <v>1</v>
      </c>
      <c r="C103" s="79" t="str">
        <f>'Count Summary'!$C$7</f>
        <v>Broadway / Lee St / Quay St / George St / Pitt St</v>
      </c>
      <c r="D103" s="80">
        <f>'Count Summary'!$C$8</f>
        <v>40267</v>
      </c>
      <c r="E103" s="91">
        <v>0.69791666666666663</v>
      </c>
      <c r="F103" s="79" t="s">
        <v>47</v>
      </c>
      <c r="G103" s="79" t="str">
        <f>'Count Summary'!$T$19</f>
        <v xml:space="preserve"> 16:45 - 17:00</v>
      </c>
      <c r="H103" s="79" t="str">
        <f>'Count Summary'!B44</f>
        <v>1_25</v>
      </c>
      <c r="I103" s="81" t="str">
        <f>'Count Summary'!C44</f>
        <v>Broadway St Crossing</v>
      </c>
      <c r="J103" s="82">
        <f>'Count Summary'!T44</f>
        <v>0</v>
      </c>
    </row>
    <row r="104" spans="1:10" x14ac:dyDescent="0.2">
      <c r="A104" s="78">
        <v>101</v>
      </c>
      <c r="B104" s="79">
        <f>'Count Summary'!$C$6</f>
        <v>1</v>
      </c>
      <c r="C104" s="79" t="str">
        <f>'Count Summary'!$C$7</f>
        <v>Broadway / Lee St / Quay St / George St / Pitt St</v>
      </c>
      <c r="D104" s="80">
        <f>'Count Summary'!$C$8</f>
        <v>40267</v>
      </c>
      <c r="E104" s="91">
        <v>0.70833333333333337</v>
      </c>
      <c r="F104" s="79" t="s">
        <v>47</v>
      </c>
      <c r="G104" s="79" t="str">
        <f>'Count Summary'!$U$19</f>
        <v xml:space="preserve"> 17:00 - 17:15</v>
      </c>
      <c r="H104" s="79" t="str">
        <f>'Count Summary'!B20</f>
        <v>1_01</v>
      </c>
      <c r="I104" s="81" t="str">
        <f>'Count Summary'!C20</f>
        <v>Lee St LT</v>
      </c>
      <c r="J104" s="82">
        <f>'Count Summary'!U20</f>
        <v>1</v>
      </c>
    </row>
    <row r="105" spans="1:10" x14ac:dyDescent="0.2">
      <c r="A105" s="78">
        <v>102</v>
      </c>
      <c r="B105" s="79">
        <f>'Count Summary'!$C$6</f>
        <v>1</v>
      </c>
      <c r="C105" s="79" t="str">
        <f>'Count Summary'!$C$7</f>
        <v>Broadway / Lee St / Quay St / George St / Pitt St</v>
      </c>
      <c r="D105" s="80">
        <f>'Count Summary'!$C$8</f>
        <v>40267</v>
      </c>
      <c r="E105" s="91">
        <v>0.70833333333333337</v>
      </c>
      <c r="F105" s="79" t="s">
        <v>47</v>
      </c>
      <c r="G105" s="79" t="str">
        <f>'Count Summary'!$U$19</f>
        <v xml:space="preserve"> 17:00 - 17:15</v>
      </c>
      <c r="H105" s="79" t="str">
        <f>'Count Summary'!B21</f>
        <v>1_02</v>
      </c>
      <c r="I105" s="81" t="str">
        <f>'Count Summary'!C21</f>
        <v>Lee St SLT</v>
      </c>
      <c r="J105" s="82">
        <f>'Count Summary'!U21</f>
        <v>2</v>
      </c>
    </row>
    <row r="106" spans="1:10" x14ac:dyDescent="0.2">
      <c r="A106" s="78">
        <v>103</v>
      </c>
      <c r="B106" s="79">
        <f>'Count Summary'!$C$6</f>
        <v>1</v>
      </c>
      <c r="C106" s="79" t="str">
        <f>'Count Summary'!$C$7</f>
        <v>Broadway / Lee St / Quay St / George St / Pitt St</v>
      </c>
      <c r="D106" s="80">
        <f>'Count Summary'!$C$8</f>
        <v>40267</v>
      </c>
      <c r="E106" s="91">
        <v>0.70833333333333337</v>
      </c>
      <c r="F106" s="79" t="s">
        <v>47</v>
      </c>
      <c r="G106" s="79" t="str">
        <f>'Count Summary'!$U$19</f>
        <v xml:space="preserve"> 17:00 - 17:15</v>
      </c>
      <c r="H106" s="79" t="str">
        <f>'Count Summary'!B22</f>
        <v>1_03</v>
      </c>
      <c r="I106" s="81" t="str">
        <f>'Count Summary'!C22</f>
        <v>Lee St SRT</v>
      </c>
      <c r="J106" s="82">
        <f>'Count Summary'!U22</f>
        <v>0</v>
      </c>
    </row>
    <row r="107" spans="1:10" x14ac:dyDescent="0.2">
      <c r="A107" s="78">
        <v>104</v>
      </c>
      <c r="B107" s="79">
        <f>'Count Summary'!$C$6</f>
        <v>1</v>
      </c>
      <c r="C107" s="79" t="str">
        <f>'Count Summary'!$C$7</f>
        <v>Broadway / Lee St / Quay St / George St / Pitt St</v>
      </c>
      <c r="D107" s="80">
        <f>'Count Summary'!$C$8</f>
        <v>40267</v>
      </c>
      <c r="E107" s="91">
        <v>0.70833333333333337</v>
      </c>
      <c r="F107" s="79" t="s">
        <v>47</v>
      </c>
      <c r="G107" s="79" t="str">
        <f>'Count Summary'!$U$19</f>
        <v xml:space="preserve"> 17:00 - 17:15</v>
      </c>
      <c r="H107" s="79" t="str">
        <f>'Count Summary'!B23</f>
        <v>1_04</v>
      </c>
      <c r="I107" s="81" t="str">
        <f>'Count Summary'!C23</f>
        <v>Lee St RT</v>
      </c>
      <c r="J107" s="82">
        <f>'Count Summary'!U23</f>
        <v>2</v>
      </c>
    </row>
    <row r="108" spans="1:10" x14ac:dyDescent="0.2">
      <c r="A108" s="78">
        <v>105</v>
      </c>
      <c r="B108" s="79">
        <f>'Count Summary'!$C$6</f>
        <v>1</v>
      </c>
      <c r="C108" s="79" t="str">
        <f>'Count Summary'!$C$7</f>
        <v>Broadway / Lee St / Quay St / George St / Pitt St</v>
      </c>
      <c r="D108" s="80">
        <f>'Count Summary'!$C$8</f>
        <v>40267</v>
      </c>
      <c r="E108" s="91">
        <v>0.70833333333333337</v>
      </c>
      <c r="F108" s="79" t="s">
        <v>47</v>
      </c>
      <c r="G108" s="79" t="str">
        <f>'Count Summary'!$U$19</f>
        <v xml:space="preserve"> 17:00 - 17:15</v>
      </c>
      <c r="H108" s="79" t="str">
        <f>'Count Summary'!B24</f>
        <v>1_05</v>
      </c>
      <c r="I108" s="81" t="str">
        <f>'Count Summary'!C24</f>
        <v>Pitt St LT</v>
      </c>
      <c r="J108" s="82">
        <f>'Count Summary'!U24</f>
        <v>0</v>
      </c>
    </row>
    <row r="109" spans="1:10" x14ac:dyDescent="0.2">
      <c r="A109" s="78">
        <v>106</v>
      </c>
      <c r="B109" s="79">
        <f>'Count Summary'!$C$6</f>
        <v>1</v>
      </c>
      <c r="C109" s="79" t="str">
        <f>'Count Summary'!$C$7</f>
        <v>Broadway / Lee St / Quay St / George St / Pitt St</v>
      </c>
      <c r="D109" s="80">
        <f>'Count Summary'!$C$8</f>
        <v>40267</v>
      </c>
      <c r="E109" s="91">
        <v>0.70833333333333337</v>
      </c>
      <c r="F109" s="79" t="s">
        <v>47</v>
      </c>
      <c r="G109" s="79" t="str">
        <f>'Count Summary'!$U$19</f>
        <v xml:space="preserve"> 17:00 - 17:15</v>
      </c>
      <c r="H109" s="79" t="str">
        <f>'Count Summary'!B25</f>
        <v>1_06</v>
      </c>
      <c r="I109" s="81" t="str">
        <f>'Count Summary'!C25</f>
        <v>Pitt St SLT</v>
      </c>
      <c r="J109" s="82">
        <f>'Count Summary'!U25</f>
        <v>2</v>
      </c>
    </row>
    <row r="110" spans="1:10" x14ac:dyDescent="0.2">
      <c r="A110" s="78">
        <v>107</v>
      </c>
      <c r="B110" s="79">
        <f>'Count Summary'!$C$6</f>
        <v>1</v>
      </c>
      <c r="C110" s="79" t="str">
        <f>'Count Summary'!$C$7</f>
        <v>Broadway / Lee St / Quay St / George St / Pitt St</v>
      </c>
      <c r="D110" s="80">
        <f>'Count Summary'!$C$8</f>
        <v>40267</v>
      </c>
      <c r="E110" s="91">
        <v>0.70833333333333337</v>
      </c>
      <c r="F110" s="79" t="s">
        <v>47</v>
      </c>
      <c r="G110" s="79" t="str">
        <f>'Count Summary'!$U$19</f>
        <v xml:space="preserve"> 17:00 - 17:15</v>
      </c>
      <c r="H110" s="79" t="str">
        <f>'Count Summary'!B26</f>
        <v>1_07</v>
      </c>
      <c r="I110" s="81" t="str">
        <f>'Count Summary'!C26</f>
        <v>Pitt St SRT</v>
      </c>
      <c r="J110" s="82">
        <f>'Count Summary'!U26</f>
        <v>0</v>
      </c>
    </row>
    <row r="111" spans="1:10" x14ac:dyDescent="0.2">
      <c r="A111" s="78">
        <v>108</v>
      </c>
      <c r="B111" s="79">
        <f>'Count Summary'!$C$6</f>
        <v>1</v>
      </c>
      <c r="C111" s="79" t="str">
        <f>'Count Summary'!$C$7</f>
        <v>Broadway / Lee St / Quay St / George St / Pitt St</v>
      </c>
      <c r="D111" s="80">
        <f>'Count Summary'!$C$8</f>
        <v>40267</v>
      </c>
      <c r="E111" s="91">
        <v>0.70833333333333337</v>
      </c>
      <c r="F111" s="79" t="s">
        <v>47</v>
      </c>
      <c r="G111" s="79" t="str">
        <f>'Count Summary'!$U$19</f>
        <v xml:space="preserve"> 17:00 - 17:15</v>
      </c>
      <c r="H111" s="79" t="str">
        <f>'Count Summary'!B27</f>
        <v>1_08</v>
      </c>
      <c r="I111" s="81" t="str">
        <f>'Count Summary'!C27</f>
        <v>Pitt St RT</v>
      </c>
      <c r="J111" s="82">
        <f>'Count Summary'!U27</f>
        <v>0</v>
      </c>
    </row>
    <row r="112" spans="1:10" x14ac:dyDescent="0.2">
      <c r="A112" s="78">
        <v>109</v>
      </c>
      <c r="B112" s="79">
        <f>'Count Summary'!$C$6</f>
        <v>1</v>
      </c>
      <c r="C112" s="79" t="str">
        <f>'Count Summary'!$C$7</f>
        <v>Broadway / Lee St / Quay St / George St / Pitt St</v>
      </c>
      <c r="D112" s="80">
        <f>'Count Summary'!$C$8</f>
        <v>40267</v>
      </c>
      <c r="E112" s="91">
        <v>0.70833333333333337</v>
      </c>
      <c r="F112" s="79" t="s">
        <v>47</v>
      </c>
      <c r="G112" s="79" t="str">
        <f>'Count Summary'!$U$19</f>
        <v xml:space="preserve"> 17:00 - 17:15</v>
      </c>
      <c r="H112" s="79" t="str">
        <f>'Count Summary'!B28</f>
        <v>1_09</v>
      </c>
      <c r="I112" s="81" t="str">
        <f>'Count Summary'!C28</f>
        <v>George St LT</v>
      </c>
      <c r="J112" s="82">
        <f>'Count Summary'!U28</f>
        <v>0</v>
      </c>
    </row>
    <row r="113" spans="1:10" x14ac:dyDescent="0.2">
      <c r="A113" s="78">
        <v>110</v>
      </c>
      <c r="B113" s="79">
        <f>'Count Summary'!$C$6</f>
        <v>1</v>
      </c>
      <c r="C113" s="79" t="str">
        <f>'Count Summary'!$C$7</f>
        <v>Broadway / Lee St / Quay St / George St / Pitt St</v>
      </c>
      <c r="D113" s="80">
        <f>'Count Summary'!$C$8</f>
        <v>40267</v>
      </c>
      <c r="E113" s="91">
        <v>0.70833333333333337</v>
      </c>
      <c r="F113" s="79" t="s">
        <v>47</v>
      </c>
      <c r="G113" s="79" t="str">
        <f>'Count Summary'!$U$19</f>
        <v xml:space="preserve"> 17:00 - 17:15</v>
      </c>
      <c r="H113" s="79" t="str">
        <f>'Count Summary'!B29</f>
        <v>1_10</v>
      </c>
      <c r="I113" s="81" t="str">
        <f>'Count Summary'!C29</f>
        <v>George St SLT</v>
      </c>
      <c r="J113" s="82">
        <f>'Count Summary'!U29</f>
        <v>2</v>
      </c>
    </row>
    <row r="114" spans="1:10" x14ac:dyDescent="0.2">
      <c r="A114" s="78">
        <v>111</v>
      </c>
      <c r="B114" s="79">
        <f>'Count Summary'!$C$6</f>
        <v>1</v>
      </c>
      <c r="C114" s="79" t="str">
        <f>'Count Summary'!$C$7</f>
        <v>Broadway / Lee St / Quay St / George St / Pitt St</v>
      </c>
      <c r="D114" s="80">
        <f>'Count Summary'!$C$8</f>
        <v>40267</v>
      </c>
      <c r="E114" s="91">
        <v>0.70833333333333337</v>
      </c>
      <c r="F114" s="79" t="s">
        <v>47</v>
      </c>
      <c r="G114" s="79" t="str">
        <f>'Count Summary'!$U$19</f>
        <v xml:space="preserve"> 17:00 - 17:15</v>
      </c>
      <c r="H114" s="79" t="str">
        <f>'Count Summary'!B30</f>
        <v>1_11</v>
      </c>
      <c r="I114" s="81" t="str">
        <f>'Count Summary'!C30</f>
        <v>George St SRT</v>
      </c>
      <c r="J114" s="82">
        <f>'Count Summary'!U30</f>
        <v>1</v>
      </c>
    </row>
    <row r="115" spans="1:10" x14ac:dyDescent="0.2">
      <c r="A115" s="78">
        <v>112</v>
      </c>
      <c r="B115" s="79">
        <f>'Count Summary'!$C$6</f>
        <v>1</v>
      </c>
      <c r="C115" s="79" t="str">
        <f>'Count Summary'!$C$7</f>
        <v>Broadway / Lee St / Quay St / George St / Pitt St</v>
      </c>
      <c r="D115" s="80">
        <f>'Count Summary'!$C$8</f>
        <v>40267</v>
      </c>
      <c r="E115" s="91">
        <v>0.70833333333333337</v>
      </c>
      <c r="F115" s="79" t="s">
        <v>47</v>
      </c>
      <c r="G115" s="79" t="str">
        <f>'Count Summary'!$U$19</f>
        <v xml:space="preserve"> 17:00 - 17:15</v>
      </c>
      <c r="H115" s="79" t="str">
        <f>'Count Summary'!B31</f>
        <v>1_12</v>
      </c>
      <c r="I115" s="81" t="str">
        <f>'Count Summary'!C31</f>
        <v>George St RT</v>
      </c>
      <c r="J115" s="82">
        <f>'Count Summary'!U31</f>
        <v>0</v>
      </c>
    </row>
    <row r="116" spans="1:10" x14ac:dyDescent="0.2">
      <c r="A116" s="78">
        <v>113</v>
      </c>
      <c r="B116" s="79">
        <f>'Count Summary'!$C$6</f>
        <v>1</v>
      </c>
      <c r="C116" s="79" t="str">
        <f>'Count Summary'!$C$7</f>
        <v>Broadway / Lee St / Quay St / George St / Pitt St</v>
      </c>
      <c r="D116" s="80">
        <f>'Count Summary'!$C$8</f>
        <v>40267</v>
      </c>
      <c r="E116" s="91">
        <v>0.70833333333333337</v>
      </c>
      <c r="F116" s="79" t="s">
        <v>47</v>
      </c>
      <c r="G116" s="79" t="str">
        <f>'Count Summary'!$U$19</f>
        <v xml:space="preserve"> 17:00 - 17:15</v>
      </c>
      <c r="H116" s="79" t="str">
        <f>'Count Summary'!B32</f>
        <v>1_13</v>
      </c>
      <c r="I116" s="81" t="str">
        <f>'Count Summary'!C32</f>
        <v>Quay St LT</v>
      </c>
      <c r="J116" s="82">
        <f>'Count Summary'!U32</f>
        <v>0</v>
      </c>
    </row>
    <row r="117" spans="1:10" x14ac:dyDescent="0.2">
      <c r="A117" s="78">
        <v>114</v>
      </c>
      <c r="B117" s="79">
        <f>'Count Summary'!$C$6</f>
        <v>1</v>
      </c>
      <c r="C117" s="79" t="str">
        <f>'Count Summary'!$C$7</f>
        <v>Broadway / Lee St / Quay St / George St / Pitt St</v>
      </c>
      <c r="D117" s="80">
        <f>'Count Summary'!$C$8</f>
        <v>40267</v>
      </c>
      <c r="E117" s="91">
        <v>0.70833333333333337</v>
      </c>
      <c r="F117" s="79" t="s">
        <v>47</v>
      </c>
      <c r="G117" s="79" t="str">
        <f>'Count Summary'!$U$19</f>
        <v xml:space="preserve"> 17:00 - 17:15</v>
      </c>
      <c r="H117" s="79" t="str">
        <f>'Count Summary'!B33</f>
        <v>1_14</v>
      </c>
      <c r="I117" s="81" t="str">
        <f>'Count Summary'!C33</f>
        <v>Quay St SLT</v>
      </c>
      <c r="J117" s="82">
        <f>'Count Summary'!U33</f>
        <v>0</v>
      </c>
    </row>
    <row r="118" spans="1:10" x14ac:dyDescent="0.2">
      <c r="A118" s="78">
        <v>115</v>
      </c>
      <c r="B118" s="79">
        <f>'Count Summary'!$C$6</f>
        <v>1</v>
      </c>
      <c r="C118" s="79" t="str">
        <f>'Count Summary'!$C$7</f>
        <v>Broadway / Lee St / Quay St / George St / Pitt St</v>
      </c>
      <c r="D118" s="80">
        <f>'Count Summary'!$C$8</f>
        <v>40267</v>
      </c>
      <c r="E118" s="91">
        <v>0.70833333333333337</v>
      </c>
      <c r="F118" s="79" t="s">
        <v>47</v>
      </c>
      <c r="G118" s="79" t="str">
        <f>'Count Summary'!$U$19</f>
        <v xml:space="preserve"> 17:00 - 17:15</v>
      </c>
      <c r="H118" s="79" t="str">
        <f>'Count Summary'!B34</f>
        <v>1_15</v>
      </c>
      <c r="I118" s="81" t="str">
        <f>'Count Summary'!C34</f>
        <v>Quay St SRT</v>
      </c>
      <c r="J118" s="82">
        <f>'Count Summary'!U34</f>
        <v>0</v>
      </c>
    </row>
    <row r="119" spans="1:10" x14ac:dyDescent="0.2">
      <c r="A119" s="78">
        <v>116</v>
      </c>
      <c r="B119" s="79">
        <f>'Count Summary'!$C$6</f>
        <v>1</v>
      </c>
      <c r="C119" s="79" t="str">
        <f>'Count Summary'!$C$7</f>
        <v>Broadway / Lee St / Quay St / George St / Pitt St</v>
      </c>
      <c r="D119" s="80">
        <f>'Count Summary'!$C$8</f>
        <v>40267</v>
      </c>
      <c r="E119" s="91">
        <v>0.70833333333333337</v>
      </c>
      <c r="F119" s="79" t="s">
        <v>47</v>
      </c>
      <c r="G119" s="79" t="str">
        <f>'Count Summary'!$U$19</f>
        <v xml:space="preserve"> 17:00 - 17:15</v>
      </c>
      <c r="H119" s="79" t="str">
        <f>'Count Summary'!B35</f>
        <v>1_16</v>
      </c>
      <c r="I119" s="81" t="str">
        <f>'Count Summary'!C35</f>
        <v>Quay St RT</v>
      </c>
      <c r="J119" s="82">
        <f>'Count Summary'!U35</f>
        <v>0</v>
      </c>
    </row>
    <row r="120" spans="1:10" x14ac:dyDescent="0.2">
      <c r="A120" s="78">
        <v>117</v>
      </c>
      <c r="B120" s="79">
        <f>'Count Summary'!$C$6</f>
        <v>1</v>
      </c>
      <c r="C120" s="79" t="str">
        <f>'Count Summary'!$C$7</f>
        <v>Broadway / Lee St / Quay St / George St / Pitt St</v>
      </c>
      <c r="D120" s="80">
        <f>'Count Summary'!$C$8</f>
        <v>40267</v>
      </c>
      <c r="E120" s="91">
        <v>0.70833333333333337</v>
      </c>
      <c r="F120" s="79" t="s">
        <v>47</v>
      </c>
      <c r="G120" s="79" t="str">
        <f>'Count Summary'!$U$19</f>
        <v xml:space="preserve"> 17:00 - 17:15</v>
      </c>
      <c r="H120" s="79" t="str">
        <f>'Count Summary'!B36</f>
        <v>1_17</v>
      </c>
      <c r="I120" s="81" t="str">
        <f>'Count Summary'!C36</f>
        <v>Broadway St LT</v>
      </c>
      <c r="J120" s="82">
        <f>'Count Summary'!U36</f>
        <v>0</v>
      </c>
    </row>
    <row r="121" spans="1:10" x14ac:dyDescent="0.2">
      <c r="A121" s="78">
        <v>118</v>
      </c>
      <c r="B121" s="79">
        <f>'Count Summary'!$C$6</f>
        <v>1</v>
      </c>
      <c r="C121" s="79" t="str">
        <f>'Count Summary'!$C$7</f>
        <v>Broadway / Lee St / Quay St / George St / Pitt St</v>
      </c>
      <c r="D121" s="80">
        <f>'Count Summary'!$C$8</f>
        <v>40267</v>
      </c>
      <c r="E121" s="91">
        <v>0.70833333333333337</v>
      </c>
      <c r="F121" s="79" t="s">
        <v>47</v>
      </c>
      <c r="G121" s="79" t="str">
        <f>'Count Summary'!$U$19</f>
        <v xml:space="preserve"> 17:00 - 17:15</v>
      </c>
      <c r="H121" s="79" t="str">
        <f>'Count Summary'!B37</f>
        <v>1_18</v>
      </c>
      <c r="I121" s="81" t="str">
        <f>'Count Summary'!C37</f>
        <v>Broadway St SLT</v>
      </c>
      <c r="J121" s="82">
        <f>'Count Summary'!U37</f>
        <v>0</v>
      </c>
    </row>
    <row r="122" spans="1:10" x14ac:dyDescent="0.2">
      <c r="A122" s="78">
        <v>119</v>
      </c>
      <c r="B122" s="79">
        <f>'Count Summary'!$C$6</f>
        <v>1</v>
      </c>
      <c r="C122" s="79" t="str">
        <f>'Count Summary'!$C$7</f>
        <v>Broadway / Lee St / Quay St / George St / Pitt St</v>
      </c>
      <c r="D122" s="80">
        <f>'Count Summary'!$C$8</f>
        <v>40267</v>
      </c>
      <c r="E122" s="91">
        <v>0.70833333333333337</v>
      </c>
      <c r="F122" s="79" t="s">
        <v>47</v>
      </c>
      <c r="G122" s="79" t="str">
        <f>'Count Summary'!$U$19</f>
        <v xml:space="preserve"> 17:00 - 17:15</v>
      </c>
      <c r="H122" s="79" t="str">
        <f>'Count Summary'!B38</f>
        <v>1_19</v>
      </c>
      <c r="I122" s="81" t="str">
        <f>'Count Summary'!C38</f>
        <v>Broadway St SRT</v>
      </c>
      <c r="J122" s="82">
        <f>'Count Summary'!U38</f>
        <v>1</v>
      </c>
    </row>
    <row r="123" spans="1:10" x14ac:dyDescent="0.2">
      <c r="A123" s="78">
        <v>120</v>
      </c>
      <c r="B123" s="79">
        <f>'Count Summary'!$C$6</f>
        <v>1</v>
      </c>
      <c r="C123" s="79" t="str">
        <f>'Count Summary'!$C$7</f>
        <v>Broadway / Lee St / Quay St / George St / Pitt St</v>
      </c>
      <c r="D123" s="80">
        <f>'Count Summary'!$C$8</f>
        <v>40267</v>
      </c>
      <c r="E123" s="91">
        <v>0.70833333333333337</v>
      </c>
      <c r="F123" s="79" t="s">
        <v>47</v>
      </c>
      <c r="G123" s="79" t="str">
        <f>'Count Summary'!$U$19</f>
        <v xml:space="preserve"> 17:00 - 17:15</v>
      </c>
      <c r="H123" s="79" t="str">
        <f>'Count Summary'!B39</f>
        <v>1_20</v>
      </c>
      <c r="I123" s="81" t="str">
        <f>'Count Summary'!C39</f>
        <v>Broadway St RT</v>
      </c>
      <c r="J123" s="82">
        <f>'Count Summary'!U39</f>
        <v>0</v>
      </c>
    </row>
    <row r="124" spans="1:10" x14ac:dyDescent="0.2">
      <c r="A124" s="78">
        <v>121</v>
      </c>
      <c r="B124" s="79">
        <f>'Count Summary'!$C$6</f>
        <v>1</v>
      </c>
      <c r="C124" s="79" t="str">
        <f>'Count Summary'!$C$7</f>
        <v>Broadway / Lee St / Quay St / George St / Pitt St</v>
      </c>
      <c r="D124" s="80">
        <f>'Count Summary'!$C$8</f>
        <v>40267</v>
      </c>
      <c r="E124" s="91">
        <v>0.70833333333333337</v>
      </c>
      <c r="F124" s="79" t="s">
        <v>47</v>
      </c>
      <c r="G124" s="79" t="str">
        <f>'Count Summary'!$U$19</f>
        <v xml:space="preserve"> 17:00 - 17:15</v>
      </c>
      <c r="H124" s="79" t="str">
        <f>'Count Summary'!B40</f>
        <v>1_21</v>
      </c>
      <c r="I124" s="81" t="str">
        <f>'Count Summary'!C40</f>
        <v>Lee St Crossing</v>
      </c>
      <c r="J124" s="82">
        <f>'Count Summary'!U40</f>
        <v>0</v>
      </c>
    </row>
    <row r="125" spans="1:10" x14ac:dyDescent="0.2">
      <c r="A125" s="78">
        <v>122</v>
      </c>
      <c r="B125" s="79">
        <f>'Count Summary'!$C$6</f>
        <v>1</v>
      </c>
      <c r="C125" s="79" t="str">
        <f>'Count Summary'!$C$7</f>
        <v>Broadway / Lee St / Quay St / George St / Pitt St</v>
      </c>
      <c r="D125" s="80">
        <f>'Count Summary'!$C$8</f>
        <v>40267</v>
      </c>
      <c r="E125" s="91">
        <v>0.70833333333333337</v>
      </c>
      <c r="F125" s="79" t="s">
        <v>47</v>
      </c>
      <c r="G125" s="79" t="str">
        <f>'Count Summary'!$U$19</f>
        <v xml:space="preserve"> 17:00 - 17:15</v>
      </c>
      <c r="H125" s="79" t="str">
        <f>'Count Summary'!B41</f>
        <v>1_22</v>
      </c>
      <c r="I125" s="81" t="str">
        <f>'Count Summary'!C41</f>
        <v>Pitt St Crossing</v>
      </c>
      <c r="J125" s="82">
        <f>'Count Summary'!U41</f>
        <v>0</v>
      </c>
    </row>
    <row r="126" spans="1:10" x14ac:dyDescent="0.2">
      <c r="A126" s="78">
        <v>123</v>
      </c>
      <c r="B126" s="79">
        <f>'Count Summary'!$C$6</f>
        <v>1</v>
      </c>
      <c r="C126" s="79" t="str">
        <f>'Count Summary'!$C$7</f>
        <v>Broadway / Lee St / Quay St / George St / Pitt St</v>
      </c>
      <c r="D126" s="80">
        <f>'Count Summary'!$C$8</f>
        <v>40267</v>
      </c>
      <c r="E126" s="91">
        <v>0.70833333333333337</v>
      </c>
      <c r="F126" s="79" t="s">
        <v>47</v>
      </c>
      <c r="G126" s="79" t="str">
        <f>'Count Summary'!$U$19</f>
        <v xml:space="preserve"> 17:00 - 17:15</v>
      </c>
      <c r="H126" s="79" t="str">
        <f>'Count Summary'!B42</f>
        <v>1_23</v>
      </c>
      <c r="I126" s="81" t="str">
        <f>'Count Summary'!C42</f>
        <v>George St Crossing</v>
      </c>
      <c r="J126" s="82">
        <f>'Count Summary'!U42</f>
        <v>0</v>
      </c>
    </row>
    <row r="127" spans="1:10" x14ac:dyDescent="0.2">
      <c r="A127" s="78">
        <v>124</v>
      </c>
      <c r="B127" s="79">
        <f>'Count Summary'!$C$6</f>
        <v>1</v>
      </c>
      <c r="C127" s="79" t="str">
        <f>'Count Summary'!$C$7</f>
        <v>Broadway / Lee St / Quay St / George St / Pitt St</v>
      </c>
      <c r="D127" s="80">
        <f>'Count Summary'!$C$8</f>
        <v>40267</v>
      </c>
      <c r="E127" s="91">
        <v>0.70833333333333337</v>
      </c>
      <c r="F127" s="79" t="s">
        <v>47</v>
      </c>
      <c r="G127" s="79" t="str">
        <f>'Count Summary'!$U$19</f>
        <v xml:space="preserve"> 17:00 - 17:15</v>
      </c>
      <c r="H127" s="79" t="str">
        <f>'Count Summary'!B43</f>
        <v>1_24</v>
      </c>
      <c r="I127" s="81" t="str">
        <f>'Count Summary'!C43</f>
        <v>Quay St Crossing</v>
      </c>
      <c r="J127" s="82">
        <f>'Count Summary'!U43</f>
        <v>0</v>
      </c>
    </row>
    <row r="128" spans="1:10" x14ac:dyDescent="0.2">
      <c r="A128" s="78">
        <v>125</v>
      </c>
      <c r="B128" s="79">
        <f>'Count Summary'!$C$6</f>
        <v>1</v>
      </c>
      <c r="C128" s="79" t="str">
        <f>'Count Summary'!$C$7</f>
        <v>Broadway / Lee St / Quay St / George St / Pitt St</v>
      </c>
      <c r="D128" s="80">
        <f>'Count Summary'!$C$8</f>
        <v>40267</v>
      </c>
      <c r="E128" s="91">
        <v>0.70833333333333337</v>
      </c>
      <c r="F128" s="79" t="s">
        <v>47</v>
      </c>
      <c r="G128" s="79" t="str">
        <f>'Count Summary'!$U$19</f>
        <v xml:space="preserve"> 17:00 - 17:15</v>
      </c>
      <c r="H128" s="79" t="str">
        <f>'Count Summary'!B44</f>
        <v>1_25</v>
      </c>
      <c r="I128" s="81" t="str">
        <f>'Count Summary'!C44</f>
        <v>Broadway St Crossing</v>
      </c>
      <c r="J128" s="82">
        <f>'Count Summary'!U44</f>
        <v>0</v>
      </c>
    </row>
    <row r="129" spans="1:10" x14ac:dyDescent="0.2">
      <c r="A129" s="78">
        <v>126</v>
      </c>
      <c r="B129" s="79">
        <f>'Count Summary'!$C$6</f>
        <v>1</v>
      </c>
      <c r="C129" s="79" t="str">
        <f>'Count Summary'!$C$7</f>
        <v>Broadway / Lee St / Quay St / George St / Pitt St</v>
      </c>
      <c r="D129" s="80">
        <f>'Count Summary'!$C$8</f>
        <v>40267</v>
      </c>
      <c r="E129" s="91">
        <v>0.71875</v>
      </c>
      <c r="F129" s="79" t="s">
        <v>47</v>
      </c>
      <c r="G129" s="79" t="str">
        <f>'Count Summary'!$V$19</f>
        <v xml:space="preserve"> 17:15 - 17:30</v>
      </c>
      <c r="H129" s="79" t="str">
        <f>'Count Summary'!B20</f>
        <v>1_01</v>
      </c>
      <c r="I129" s="81" t="str">
        <f>'Count Summary'!C20</f>
        <v>Lee St LT</v>
      </c>
      <c r="J129" s="82">
        <f>'Count Summary'!V20</f>
        <v>0</v>
      </c>
    </row>
    <row r="130" spans="1:10" x14ac:dyDescent="0.2">
      <c r="A130" s="78">
        <v>127</v>
      </c>
      <c r="B130" s="79">
        <f>'Count Summary'!$C$6</f>
        <v>1</v>
      </c>
      <c r="C130" s="79" t="str">
        <f>'Count Summary'!$C$7</f>
        <v>Broadway / Lee St / Quay St / George St / Pitt St</v>
      </c>
      <c r="D130" s="80">
        <f>'Count Summary'!$C$8</f>
        <v>40267</v>
      </c>
      <c r="E130" s="91">
        <v>0.71875</v>
      </c>
      <c r="F130" s="79" t="s">
        <v>47</v>
      </c>
      <c r="G130" s="79" t="str">
        <f>'Count Summary'!$V$19</f>
        <v xml:space="preserve"> 17:15 - 17:30</v>
      </c>
      <c r="H130" s="79" t="str">
        <f>'Count Summary'!B21</f>
        <v>1_02</v>
      </c>
      <c r="I130" s="81" t="str">
        <f>'Count Summary'!C21</f>
        <v>Lee St SLT</v>
      </c>
      <c r="J130" s="82">
        <f>'Count Summary'!V21</f>
        <v>0</v>
      </c>
    </row>
    <row r="131" spans="1:10" x14ac:dyDescent="0.2">
      <c r="A131" s="78">
        <v>128</v>
      </c>
      <c r="B131" s="79">
        <f>'Count Summary'!$C$6</f>
        <v>1</v>
      </c>
      <c r="C131" s="79" t="str">
        <f>'Count Summary'!$C$7</f>
        <v>Broadway / Lee St / Quay St / George St / Pitt St</v>
      </c>
      <c r="D131" s="80">
        <f>'Count Summary'!$C$8</f>
        <v>40267</v>
      </c>
      <c r="E131" s="91">
        <v>0.71875</v>
      </c>
      <c r="F131" s="79" t="s">
        <v>47</v>
      </c>
      <c r="G131" s="79" t="str">
        <f>'Count Summary'!$V$19</f>
        <v xml:space="preserve"> 17:15 - 17:30</v>
      </c>
      <c r="H131" s="79" t="str">
        <f>'Count Summary'!B22</f>
        <v>1_03</v>
      </c>
      <c r="I131" s="81" t="str">
        <f>'Count Summary'!C22</f>
        <v>Lee St SRT</v>
      </c>
      <c r="J131" s="82">
        <f>'Count Summary'!V22</f>
        <v>0</v>
      </c>
    </row>
    <row r="132" spans="1:10" x14ac:dyDescent="0.2">
      <c r="A132" s="78">
        <v>129</v>
      </c>
      <c r="B132" s="79">
        <f>'Count Summary'!$C$6</f>
        <v>1</v>
      </c>
      <c r="C132" s="79" t="str">
        <f>'Count Summary'!$C$7</f>
        <v>Broadway / Lee St / Quay St / George St / Pitt St</v>
      </c>
      <c r="D132" s="80">
        <f>'Count Summary'!$C$8</f>
        <v>40267</v>
      </c>
      <c r="E132" s="91">
        <v>0.71875</v>
      </c>
      <c r="F132" s="79" t="s">
        <v>47</v>
      </c>
      <c r="G132" s="79" t="str">
        <f>'Count Summary'!$V$19</f>
        <v xml:space="preserve"> 17:15 - 17:30</v>
      </c>
      <c r="H132" s="79" t="str">
        <f>'Count Summary'!B23</f>
        <v>1_04</v>
      </c>
      <c r="I132" s="81" t="str">
        <f>'Count Summary'!C23</f>
        <v>Lee St RT</v>
      </c>
      <c r="J132" s="82">
        <f>'Count Summary'!V23</f>
        <v>0</v>
      </c>
    </row>
    <row r="133" spans="1:10" x14ac:dyDescent="0.2">
      <c r="A133" s="78">
        <v>130</v>
      </c>
      <c r="B133" s="79">
        <f>'Count Summary'!$C$6</f>
        <v>1</v>
      </c>
      <c r="C133" s="79" t="str">
        <f>'Count Summary'!$C$7</f>
        <v>Broadway / Lee St / Quay St / George St / Pitt St</v>
      </c>
      <c r="D133" s="80">
        <f>'Count Summary'!$C$8</f>
        <v>40267</v>
      </c>
      <c r="E133" s="91">
        <v>0.71875</v>
      </c>
      <c r="F133" s="79" t="s">
        <v>47</v>
      </c>
      <c r="G133" s="79" t="str">
        <f>'Count Summary'!$V$19</f>
        <v xml:space="preserve"> 17:15 - 17:30</v>
      </c>
      <c r="H133" s="79" t="str">
        <f>'Count Summary'!B24</f>
        <v>1_05</v>
      </c>
      <c r="I133" s="81" t="str">
        <f>'Count Summary'!C24</f>
        <v>Pitt St LT</v>
      </c>
      <c r="J133" s="82">
        <f>'Count Summary'!V24</f>
        <v>3</v>
      </c>
    </row>
    <row r="134" spans="1:10" x14ac:dyDescent="0.2">
      <c r="A134" s="78">
        <v>131</v>
      </c>
      <c r="B134" s="79">
        <f>'Count Summary'!$C$6</f>
        <v>1</v>
      </c>
      <c r="C134" s="79" t="str">
        <f>'Count Summary'!$C$7</f>
        <v>Broadway / Lee St / Quay St / George St / Pitt St</v>
      </c>
      <c r="D134" s="80">
        <f>'Count Summary'!$C$8</f>
        <v>40267</v>
      </c>
      <c r="E134" s="91">
        <v>0.71875</v>
      </c>
      <c r="F134" s="79" t="s">
        <v>47</v>
      </c>
      <c r="G134" s="79" t="str">
        <f>'Count Summary'!$V$19</f>
        <v xml:space="preserve"> 17:15 - 17:30</v>
      </c>
      <c r="H134" s="79" t="str">
        <f>'Count Summary'!B25</f>
        <v>1_06</v>
      </c>
      <c r="I134" s="81" t="str">
        <f>'Count Summary'!C25</f>
        <v>Pitt St SLT</v>
      </c>
      <c r="J134" s="82">
        <f>'Count Summary'!V25</f>
        <v>0</v>
      </c>
    </row>
    <row r="135" spans="1:10" x14ac:dyDescent="0.2">
      <c r="A135" s="78">
        <v>132</v>
      </c>
      <c r="B135" s="79">
        <f>'Count Summary'!$C$6</f>
        <v>1</v>
      </c>
      <c r="C135" s="79" t="str">
        <f>'Count Summary'!$C$7</f>
        <v>Broadway / Lee St / Quay St / George St / Pitt St</v>
      </c>
      <c r="D135" s="80">
        <f>'Count Summary'!$C$8</f>
        <v>40267</v>
      </c>
      <c r="E135" s="91">
        <v>0.71875</v>
      </c>
      <c r="F135" s="79" t="s">
        <v>47</v>
      </c>
      <c r="G135" s="79" t="str">
        <f>'Count Summary'!$V$19</f>
        <v xml:space="preserve"> 17:15 - 17:30</v>
      </c>
      <c r="H135" s="79" t="str">
        <f>'Count Summary'!B26</f>
        <v>1_07</v>
      </c>
      <c r="I135" s="81" t="str">
        <f>'Count Summary'!C26</f>
        <v>Pitt St SRT</v>
      </c>
      <c r="J135" s="82">
        <f>'Count Summary'!V26</f>
        <v>0</v>
      </c>
    </row>
    <row r="136" spans="1:10" x14ac:dyDescent="0.2">
      <c r="A136" s="78">
        <v>133</v>
      </c>
      <c r="B136" s="79">
        <f>'Count Summary'!$C$6</f>
        <v>1</v>
      </c>
      <c r="C136" s="79" t="str">
        <f>'Count Summary'!$C$7</f>
        <v>Broadway / Lee St / Quay St / George St / Pitt St</v>
      </c>
      <c r="D136" s="80">
        <f>'Count Summary'!$C$8</f>
        <v>40267</v>
      </c>
      <c r="E136" s="91">
        <v>0.71875</v>
      </c>
      <c r="F136" s="79" t="s">
        <v>47</v>
      </c>
      <c r="G136" s="79" t="str">
        <f>'Count Summary'!$V$19</f>
        <v xml:space="preserve"> 17:15 - 17:30</v>
      </c>
      <c r="H136" s="79" t="str">
        <f>'Count Summary'!B27</f>
        <v>1_08</v>
      </c>
      <c r="I136" s="81" t="str">
        <f>'Count Summary'!C27</f>
        <v>Pitt St RT</v>
      </c>
      <c r="J136" s="82">
        <f>'Count Summary'!V27</f>
        <v>0</v>
      </c>
    </row>
    <row r="137" spans="1:10" x14ac:dyDescent="0.2">
      <c r="A137" s="78">
        <v>134</v>
      </c>
      <c r="B137" s="79">
        <f>'Count Summary'!$C$6</f>
        <v>1</v>
      </c>
      <c r="C137" s="79" t="str">
        <f>'Count Summary'!$C$7</f>
        <v>Broadway / Lee St / Quay St / George St / Pitt St</v>
      </c>
      <c r="D137" s="80">
        <f>'Count Summary'!$C$8</f>
        <v>40267</v>
      </c>
      <c r="E137" s="91">
        <v>0.71875</v>
      </c>
      <c r="F137" s="79" t="s">
        <v>47</v>
      </c>
      <c r="G137" s="79" t="str">
        <f>'Count Summary'!$V$19</f>
        <v xml:space="preserve"> 17:15 - 17:30</v>
      </c>
      <c r="H137" s="79" t="str">
        <f>'Count Summary'!B28</f>
        <v>1_09</v>
      </c>
      <c r="I137" s="81" t="str">
        <f>'Count Summary'!C28</f>
        <v>George St LT</v>
      </c>
      <c r="J137" s="82">
        <f>'Count Summary'!V28</f>
        <v>0</v>
      </c>
    </row>
    <row r="138" spans="1:10" x14ac:dyDescent="0.2">
      <c r="A138" s="78">
        <v>135</v>
      </c>
      <c r="B138" s="79">
        <f>'Count Summary'!$C$6</f>
        <v>1</v>
      </c>
      <c r="C138" s="79" t="str">
        <f>'Count Summary'!$C$7</f>
        <v>Broadway / Lee St / Quay St / George St / Pitt St</v>
      </c>
      <c r="D138" s="80">
        <f>'Count Summary'!$C$8</f>
        <v>40267</v>
      </c>
      <c r="E138" s="91">
        <v>0.71875</v>
      </c>
      <c r="F138" s="79" t="s">
        <v>47</v>
      </c>
      <c r="G138" s="79" t="str">
        <f>'Count Summary'!$V$19</f>
        <v xml:space="preserve"> 17:15 - 17:30</v>
      </c>
      <c r="H138" s="79" t="str">
        <f>'Count Summary'!B29</f>
        <v>1_10</v>
      </c>
      <c r="I138" s="81" t="str">
        <f>'Count Summary'!C29</f>
        <v>George St SLT</v>
      </c>
      <c r="J138" s="82">
        <f>'Count Summary'!V29</f>
        <v>2</v>
      </c>
    </row>
    <row r="139" spans="1:10" x14ac:dyDescent="0.2">
      <c r="A139" s="78">
        <v>136</v>
      </c>
      <c r="B139" s="79">
        <f>'Count Summary'!$C$6</f>
        <v>1</v>
      </c>
      <c r="C139" s="79" t="str">
        <f>'Count Summary'!$C$7</f>
        <v>Broadway / Lee St / Quay St / George St / Pitt St</v>
      </c>
      <c r="D139" s="80">
        <f>'Count Summary'!$C$8</f>
        <v>40267</v>
      </c>
      <c r="E139" s="91">
        <v>0.71875</v>
      </c>
      <c r="F139" s="79" t="s">
        <v>47</v>
      </c>
      <c r="G139" s="79" t="str">
        <f>'Count Summary'!$V$19</f>
        <v xml:space="preserve"> 17:15 - 17:30</v>
      </c>
      <c r="H139" s="79" t="str">
        <f>'Count Summary'!B30</f>
        <v>1_11</v>
      </c>
      <c r="I139" s="81" t="str">
        <f>'Count Summary'!C30</f>
        <v>George St SRT</v>
      </c>
      <c r="J139" s="82">
        <f>'Count Summary'!V30</f>
        <v>2</v>
      </c>
    </row>
    <row r="140" spans="1:10" x14ac:dyDescent="0.2">
      <c r="A140" s="78">
        <v>137</v>
      </c>
      <c r="B140" s="79">
        <f>'Count Summary'!$C$6</f>
        <v>1</v>
      </c>
      <c r="C140" s="79" t="str">
        <f>'Count Summary'!$C$7</f>
        <v>Broadway / Lee St / Quay St / George St / Pitt St</v>
      </c>
      <c r="D140" s="80">
        <f>'Count Summary'!$C$8</f>
        <v>40267</v>
      </c>
      <c r="E140" s="91">
        <v>0.71875</v>
      </c>
      <c r="F140" s="79" t="s">
        <v>47</v>
      </c>
      <c r="G140" s="79" t="str">
        <f>'Count Summary'!$V$19</f>
        <v xml:space="preserve"> 17:15 - 17:30</v>
      </c>
      <c r="H140" s="79" t="str">
        <f>'Count Summary'!B31</f>
        <v>1_12</v>
      </c>
      <c r="I140" s="81" t="str">
        <f>'Count Summary'!C31</f>
        <v>George St RT</v>
      </c>
      <c r="J140" s="82">
        <f>'Count Summary'!V31</f>
        <v>0</v>
      </c>
    </row>
    <row r="141" spans="1:10" x14ac:dyDescent="0.2">
      <c r="A141" s="78">
        <v>138</v>
      </c>
      <c r="B141" s="79">
        <f>'Count Summary'!$C$6</f>
        <v>1</v>
      </c>
      <c r="C141" s="79" t="str">
        <f>'Count Summary'!$C$7</f>
        <v>Broadway / Lee St / Quay St / George St / Pitt St</v>
      </c>
      <c r="D141" s="80">
        <f>'Count Summary'!$C$8</f>
        <v>40267</v>
      </c>
      <c r="E141" s="91">
        <v>0.71875</v>
      </c>
      <c r="F141" s="79" t="s">
        <v>47</v>
      </c>
      <c r="G141" s="79" t="str">
        <f>'Count Summary'!$V$19</f>
        <v xml:space="preserve"> 17:15 - 17:30</v>
      </c>
      <c r="H141" s="79" t="str">
        <f>'Count Summary'!B32</f>
        <v>1_13</v>
      </c>
      <c r="I141" s="81" t="str">
        <f>'Count Summary'!C32</f>
        <v>Quay St LT</v>
      </c>
      <c r="J141" s="82">
        <f>'Count Summary'!V32</f>
        <v>0</v>
      </c>
    </row>
    <row r="142" spans="1:10" x14ac:dyDescent="0.2">
      <c r="A142" s="78">
        <v>139</v>
      </c>
      <c r="B142" s="79">
        <f>'Count Summary'!$C$6</f>
        <v>1</v>
      </c>
      <c r="C142" s="79" t="str">
        <f>'Count Summary'!$C$7</f>
        <v>Broadway / Lee St / Quay St / George St / Pitt St</v>
      </c>
      <c r="D142" s="80">
        <f>'Count Summary'!$C$8</f>
        <v>40267</v>
      </c>
      <c r="E142" s="91">
        <v>0.71875</v>
      </c>
      <c r="F142" s="79" t="s">
        <v>47</v>
      </c>
      <c r="G142" s="79" t="str">
        <f>'Count Summary'!$V$19</f>
        <v xml:space="preserve"> 17:15 - 17:30</v>
      </c>
      <c r="H142" s="79" t="str">
        <f>'Count Summary'!B33</f>
        <v>1_14</v>
      </c>
      <c r="I142" s="81" t="str">
        <f>'Count Summary'!C33</f>
        <v>Quay St SLT</v>
      </c>
      <c r="J142" s="82">
        <f>'Count Summary'!V33</f>
        <v>0</v>
      </c>
    </row>
    <row r="143" spans="1:10" x14ac:dyDescent="0.2">
      <c r="A143" s="78">
        <v>140</v>
      </c>
      <c r="B143" s="79">
        <f>'Count Summary'!$C$6</f>
        <v>1</v>
      </c>
      <c r="C143" s="79" t="str">
        <f>'Count Summary'!$C$7</f>
        <v>Broadway / Lee St / Quay St / George St / Pitt St</v>
      </c>
      <c r="D143" s="80">
        <f>'Count Summary'!$C$8</f>
        <v>40267</v>
      </c>
      <c r="E143" s="91">
        <v>0.71875</v>
      </c>
      <c r="F143" s="79" t="s">
        <v>47</v>
      </c>
      <c r="G143" s="79" t="str">
        <f>'Count Summary'!$V$19</f>
        <v xml:space="preserve"> 17:15 - 17:30</v>
      </c>
      <c r="H143" s="79" t="str">
        <f>'Count Summary'!B34</f>
        <v>1_15</v>
      </c>
      <c r="I143" s="81" t="str">
        <f>'Count Summary'!C34</f>
        <v>Quay St SRT</v>
      </c>
      <c r="J143" s="82">
        <f>'Count Summary'!V34</f>
        <v>0</v>
      </c>
    </row>
    <row r="144" spans="1:10" x14ac:dyDescent="0.2">
      <c r="A144" s="78">
        <v>141</v>
      </c>
      <c r="B144" s="79">
        <f>'Count Summary'!$C$6</f>
        <v>1</v>
      </c>
      <c r="C144" s="79" t="str">
        <f>'Count Summary'!$C$7</f>
        <v>Broadway / Lee St / Quay St / George St / Pitt St</v>
      </c>
      <c r="D144" s="80">
        <f>'Count Summary'!$C$8</f>
        <v>40267</v>
      </c>
      <c r="E144" s="91">
        <v>0.71875</v>
      </c>
      <c r="F144" s="79" t="s">
        <v>47</v>
      </c>
      <c r="G144" s="79" t="str">
        <f>'Count Summary'!$V$19</f>
        <v xml:space="preserve"> 17:15 - 17:30</v>
      </c>
      <c r="H144" s="79" t="str">
        <f>'Count Summary'!B35</f>
        <v>1_16</v>
      </c>
      <c r="I144" s="81" t="str">
        <f>'Count Summary'!C35</f>
        <v>Quay St RT</v>
      </c>
      <c r="J144" s="82">
        <f>'Count Summary'!V35</f>
        <v>0</v>
      </c>
    </row>
    <row r="145" spans="1:10" x14ac:dyDescent="0.2">
      <c r="A145" s="78">
        <v>142</v>
      </c>
      <c r="B145" s="79">
        <f>'Count Summary'!$C$6</f>
        <v>1</v>
      </c>
      <c r="C145" s="79" t="str">
        <f>'Count Summary'!$C$7</f>
        <v>Broadway / Lee St / Quay St / George St / Pitt St</v>
      </c>
      <c r="D145" s="80">
        <f>'Count Summary'!$C$8</f>
        <v>40267</v>
      </c>
      <c r="E145" s="91">
        <v>0.71875</v>
      </c>
      <c r="F145" s="79" t="s">
        <v>47</v>
      </c>
      <c r="G145" s="79" t="str">
        <f>'Count Summary'!$V$19</f>
        <v xml:space="preserve"> 17:15 - 17:30</v>
      </c>
      <c r="H145" s="79" t="str">
        <f>'Count Summary'!B36</f>
        <v>1_17</v>
      </c>
      <c r="I145" s="81" t="str">
        <f>'Count Summary'!C36</f>
        <v>Broadway St LT</v>
      </c>
      <c r="J145" s="82">
        <f>'Count Summary'!V36</f>
        <v>1</v>
      </c>
    </row>
    <row r="146" spans="1:10" x14ac:dyDescent="0.2">
      <c r="A146" s="78">
        <v>143</v>
      </c>
      <c r="B146" s="79">
        <f>'Count Summary'!$C$6</f>
        <v>1</v>
      </c>
      <c r="C146" s="79" t="str">
        <f>'Count Summary'!$C$7</f>
        <v>Broadway / Lee St / Quay St / George St / Pitt St</v>
      </c>
      <c r="D146" s="80">
        <f>'Count Summary'!$C$8</f>
        <v>40267</v>
      </c>
      <c r="E146" s="91">
        <v>0.71875</v>
      </c>
      <c r="F146" s="79" t="s">
        <v>47</v>
      </c>
      <c r="G146" s="79" t="str">
        <f>'Count Summary'!$V$19</f>
        <v xml:space="preserve"> 17:15 - 17:30</v>
      </c>
      <c r="H146" s="79" t="str">
        <f>'Count Summary'!B37</f>
        <v>1_18</v>
      </c>
      <c r="I146" s="81" t="str">
        <f>'Count Summary'!C37</f>
        <v>Broadway St SLT</v>
      </c>
      <c r="J146" s="82">
        <f>'Count Summary'!V37</f>
        <v>0</v>
      </c>
    </row>
    <row r="147" spans="1:10" x14ac:dyDescent="0.2">
      <c r="A147" s="78">
        <v>144</v>
      </c>
      <c r="B147" s="79">
        <f>'Count Summary'!$C$6</f>
        <v>1</v>
      </c>
      <c r="C147" s="79" t="str">
        <f>'Count Summary'!$C$7</f>
        <v>Broadway / Lee St / Quay St / George St / Pitt St</v>
      </c>
      <c r="D147" s="80">
        <f>'Count Summary'!$C$8</f>
        <v>40267</v>
      </c>
      <c r="E147" s="91">
        <v>0.71875</v>
      </c>
      <c r="F147" s="79" t="s">
        <v>47</v>
      </c>
      <c r="G147" s="79" t="str">
        <f>'Count Summary'!$V$19</f>
        <v xml:space="preserve"> 17:15 - 17:30</v>
      </c>
      <c r="H147" s="79" t="str">
        <f>'Count Summary'!B38</f>
        <v>1_19</v>
      </c>
      <c r="I147" s="81" t="str">
        <f>'Count Summary'!C38</f>
        <v>Broadway St SRT</v>
      </c>
      <c r="J147" s="82">
        <f>'Count Summary'!V38</f>
        <v>0</v>
      </c>
    </row>
    <row r="148" spans="1:10" x14ac:dyDescent="0.2">
      <c r="A148" s="78">
        <v>145</v>
      </c>
      <c r="B148" s="79">
        <f>'Count Summary'!$C$6</f>
        <v>1</v>
      </c>
      <c r="C148" s="79" t="str">
        <f>'Count Summary'!$C$7</f>
        <v>Broadway / Lee St / Quay St / George St / Pitt St</v>
      </c>
      <c r="D148" s="80">
        <f>'Count Summary'!$C$8</f>
        <v>40267</v>
      </c>
      <c r="E148" s="91">
        <v>0.71875</v>
      </c>
      <c r="F148" s="79" t="s">
        <v>47</v>
      </c>
      <c r="G148" s="79" t="str">
        <f>'Count Summary'!$V$19</f>
        <v xml:space="preserve"> 17:15 - 17:30</v>
      </c>
      <c r="H148" s="79" t="str">
        <f>'Count Summary'!B39</f>
        <v>1_20</v>
      </c>
      <c r="I148" s="81" t="str">
        <f>'Count Summary'!C39</f>
        <v>Broadway St RT</v>
      </c>
      <c r="J148" s="82">
        <f>'Count Summary'!V39</f>
        <v>0</v>
      </c>
    </row>
    <row r="149" spans="1:10" x14ac:dyDescent="0.2">
      <c r="A149" s="78">
        <v>146</v>
      </c>
      <c r="B149" s="79">
        <f>'Count Summary'!$C$6</f>
        <v>1</v>
      </c>
      <c r="C149" s="79" t="str">
        <f>'Count Summary'!$C$7</f>
        <v>Broadway / Lee St / Quay St / George St / Pitt St</v>
      </c>
      <c r="D149" s="80">
        <f>'Count Summary'!$C$8</f>
        <v>40267</v>
      </c>
      <c r="E149" s="91">
        <v>0.71875</v>
      </c>
      <c r="F149" s="79" t="s">
        <v>47</v>
      </c>
      <c r="G149" s="79" t="str">
        <f>'Count Summary'!$V$19</f>
        <v xml:space="preserve"> 17:15 - 17:30</v>
      </c>
      <c r="H149" s="79" t="str">
        <f>'Count Summary'!B40</f>
        <v>1_21</v>
      </c>
      <c r="I149" s="81" t="str">
        <f>'Count Summary'!C40</f>
        <v>Lee St Crossing</v>
      </c>
      <c r="J149" s="82">
        <f>'Count Summary'!V40</f>
        <v>0</v>
      </c>
    </row>
    <row r="150" spans="1:10" x14ac:dyDescent="0.2">
      <c r="A150" s="78">
        <v>147</v>
      </c>
      <c r="B150" s="79">
        <f>'Count Summary'!$C$6</f>
        <v>1</v>
      </c>
      <c r="C150" s="79" t="str">
        <f>'Count Summary'!$C$7</f>
        <v>Broadway / Lee St / Quay St / George St / Pitt St</v>
      </c>
      <c r="D150" s="80">
        <f>'Count Summary'!$C$8</f>
        <v>40267</v>
      </c>
      <c r="E150" s="91">
        <v>0.71875</v>
      </c>
      <c r="F150" s="79" t="s">
        <v>47</v>
      </c>
      <c r="G150" s="79" t="str">
        <f>'Count Summary'!$V$19</f>
        <v xml:space="preserve"> 17:15 - 17:30</v>
      </c>
      <c r="H150" s="79" t="str">
        <f>'Count Summary'!B41</f>
        <v>1_22</v>
      </c>
      <c r="I150" s="81" t="str">
        <f>'Count Summary'!C41</f>
        <v>Pitt St Crossing</v>
      </c>
      <c r="J150" s="82">
        <f>'Count Summary'!V41</f>
        <v>1</v>
      </c>
    </row>
    <row r="151" spans="1:10" x14ac:dyDescent="0.2">
      <c r="A151" s="78">
        <v>148</v>
      </c>
      <c r="B151" s="79">
        <f>'Count Summary'!$C$6</f>
        <v>1</v>
      </c>
      <c r="C151" s="79" t="str">
        <f>'Count Summary'!$C$7</f>
        <v>Broadway / Lee St / Quay St / George St / Pitt St</v>
      </c>
      <c r="D151" s="80">
        <f>'Count Summary'!$C$8</f>
        <v>40267</v>
      </c>
      <c r="E151" s="91">
        <v>0.71875</v>
      </c>
      <c r="F151" s="79" t="s">
        <v>47</v>
      </c>
      <c r="G151" s="79" t="str">
        <f>'Count Summary'!$V$19</f>
        <v xml:space="preserve"> 17:15 - 17:30</v>
      </c>
      <c r="H151" s="79" t="str">
        <f>'Count Summary'!B42</f>
        <v>1_23</v>
      </c>
      <c r="I151" s="81" t="str">
        <f>'Count Summary'!C42</f>
        <v>George St Crossing</v>
      </c>
      <c r="J151" s="82">
        <f>'Count Summary'!V42</f>
        <v>0</v>
      </c>
    </row>
    <row r="152" spans="1:10" x14ac:dyDescent="0.2">
      <c r="A152" s="78">
        <v>149</v>
      </c>
      <c r="B152" s="79">
        <f>'Count Summary'!$C$6</f>
        <v>1</v>
      </c>
      <c r="C152" s="79" t="str">
        <f>'Count Summary'!$C$7</f>
        <v>Broadway / Lee St / Quay St / George St / Pitt St</v>
      </c>
      <c r="D152" s="80">
        <f>'Count Summary'!$C$8</f>
        <v>40267</v>
      </c>
      <c r="E152" s="91">
        <v>0.71875</v>
      </c>
      <c r="F152" s="79" t="s">
        <v>47</v>
      </c>
      <c r="G152" s="79" t="str">
        <f>'Count Summary'!$V$19</f>
        <v xml:space="preserve"> 17:15 - 17:30</v>
      </c>
      <c r="H152" s="79" t="str">
        <f>'Count Summary'!B43</f>
        <v>1_24</v>
      </c>
      <c r="I152" s="81" t="str">
        <f>'Count Summary'!C43</f>
        <v>Quay St Crossing</v>
      </c>
      <c r="J152" s="82">
        <f>'Count Summary'!V43</f>
        <v>0</v>
      </c>
    </row>
    <row r="153" spans="1:10" x14ac:dyDescent="0.2">
      <c r="A153" s="78">
        <v>150</v>
      </c>
      <c r="B153" s="79">
        <f>'Count Summary'!$C$6</f>
        <v>1</v>
      </c>
      <c r="C153" s="79" t="str">
        <f>'Count Summary'!$C$7</f>
        <v>Broadway / Lee St / Quay St / George St / Pitt St</v>
      </c>
      <c r="D153" s="80">
        <f>'Count Summary'!$C$8</f>
        <v>40267</v>
      </c>
      <c r="E153" s="91">
        <v>0.71875</v>
      </c>
      <c r="F153" s="79" t="s">
        <v>47</v>
      </c>
      <c r="G153" s="79" t="str">
        <f>'Count Summary'!$V$19</f>
        <v xml:space="preserve"> 17:15 - 17:30</v>
      </c>
      <c r="H153" s="79" t="str">
        <f>'Count Summary'!B44</f>
        <v>1_25</v>
      </c>
      <c r="I153" s="81" t="str">
        <f>'Count Summary'!C44</f>
        <v>Broadway St Crossing</v>
      </c>
      <c r="J153" s="82">
        <f>'Count Summary'!V44</f>
        <v>0</v>
      </c>
    </row>
    <row r="154" spans="1:10" x14ac:dyDescent="0.2">
      <c r="A154" s="78">
        <v>151</v>
      </c>
      <c r="B154" s="79">
        <f>'Count Summary'!$C$6</f>
        <v>1</v>
      </c>
      <c r="C154" s="79" t="str">
        <f>'Count Summary'!$C$7</f>
        <v>Broadway / Lee St / Quay St / George St / Pitt St</v>
      </c>
      <c r="D154" s="80">
        <f>'Count Summary'!$C$8</f>
        <v>40267</v>
      </c>
      <c r="E154" s="91">
        <v>0.72916666666666663</v>
      </c>
      <c r="F154" s="79" t="s">
        <v>47</v>
      </c>
      <c r="G154" s="79" t="str">
        <f>'Count Summary'!$W$19</f>
        <v xml:space="preserve"> 17:30 - 17:45</v>
      </c>
      <c r="H154" s="79" t="str">
        <f>'Count Summary'!B20</f>
        <v>1_01</v>
      </c>
      <c r="I154" s="81" t="str">
        <f>'Count Summary'!C20</f>
        <v>Lee St LT</v>
      </c>
      <c r="J154" s="82">
        <f>'Count Summary'!W20</f>
        <v>0</v>
      </c>
    </row>
    <row r="155" spans="1:10" x14ac:dyDescent="0.2">
      <c r="A155" s="78">
        <v>152</v>
      </c>
      <c r="B155" s="79">
        <f>'Count Summary'!$C$6</f>
        <v>1</v>
      </c>
      <c r="C155" s="79" t="str">
        <f>'Count Summary'!$C$7</f>
        <v>Broadway / Lee St / Quay St / George St / Pitt St</v>
      </c>
      <c r="D155" s="80">
        <f>'Count Summary'!$C$8</f>
        <v>40267</v>
      </c>
      <c r="E155" s="91">
        <v>0.72916666666666663</v>
      </c>
      <c r="F155" s="79" t="s">
        <v>47</v>
      </c>
      <c r="G155" s="79" t="str">
        <f>'Count Summary'!$W$19</f>
        <v xml:space="preserve"> 17:30 - 17:45</v>
      </c>
      <c r="H155" s="79" t="str">
        <f>'Count Summary'!B21</f>
        <v>1_02</v>
      </c>
      <c r="I155" s="81" t="str">
        <f>'Count Summary'!C21</f>
        <v>Lee St SLT</v>
      </c>
      <c r="J155" s="82">
        <f>'Count Summary'!W21</f>
        <v>0</v>
      </c>
    </row>
    <row r="156" spans="1:10" x14ac:dyDescent="0.2">
      <c r="A156" s="78">
        <v>153</v>
      </c>
      <c r="B156" s="79">
        <f>'Count Summary'!$C$6</f>
        <v>1</v>
      </c>
      <c r="C156" s="79" t="str">
        <f>'Count Summary'!$C$7</f>
        <v>Broadway / Lee St / Quay St / George St / Pitt St</v>
      </c>
      <c r="D156" s="80">
        <f>'Count Summary'!$C$8</f>
        <v>40267</v>
      </c>
      <c r="E156" s="91">
        <v>0.72916666666666663</v>
      </c>
      <c r="F156" s="79" t="s">
        <v>47</v>
      </c>
      <c r="G156" s="79" t="str">
        <f>'Count Summary'!$W$19</f>
        <v xml:space="preserve"> 17:30 - 17:45</v>
      </c>
      <c r="H156" s="79" t="str">
        <f>'Count Summary'!B22</f>
        <v>1_03</v>
      </c>
      <c r="I156" s="81" t="str">
        <f>'Count Summary'!C22</f>
        <v>Lee St SRT</v>
      </c>
      <c r="J156" s="82">
        <f>'Count Summary'!W22</f>
        <v>0</v>
      </c>
    </row>
    <row r="157" spans="1:10" x14ac:dyDescent="0.2">
      <c r="A157" s="78">
        <v>154</v>
      </c>
      <c r="B157" s="79">
        <f>'Count Summary'!$C$6</f>
        <v>1</v>
      </c>
      <c r="C157" s="79" t="str">
        <f>'Count Summary'!$C$7</f>
        <v>Broadway / Lee St / Quay St / George St / Pitt St</v>
      </c>
      <c r="D157" s="80">
        <f>'Count Summary'!$C$8</f>
        <v>40267</v>
      </c>
      <c r="E157" s="91">
        <v>0.72916666666666663</v>
      </c>
      <c r="F157" s="79" t="s">
        <v>47</v>
      </c>
      <c r="G157" s="79" t="str">
        <f>'Count Summary'!$W$19</f>
        <v xml:space="preserve"> 17:30 - 17:45</v>
      </c>
      <c r="H157" s="79" t="str">
        <f>'Count Summary'!B23</f>
        <v>1_04</v>
      </c>
      <c r="I157" s="81" t="str">
        <f>'Count Summary'!C23</f>
        <v>Lee St RT</v>
      </c>
      <c r="J157" s="82">
        <f>'Count Summary'!W23</f>
        <v>1</v>
      </c>
    </row>
    <row r="158" spans="1:10" x14ac:dyDescent="0.2">
      <c r="A158" s="78">
        <v>155</v>
      </c>
      <c r="B158" s="79">
        <f>'Count Summary'!$C$6</f>
        <v>1</v>
      </c>
      <c r="C158" s="79" t="str">
        <f>'Count Summary'!$C$7</f>
        <v>Broadway / Lee St / Quay St / George St / Pitt St</v>
      </c>
      <c r="D158" s="80">
        <f>'Count Summary'!$C$8</f>
        <v>40267</v>
      </c>
      <c r="E158" s="91">
        <v>0.72916666666666663</v>
      </c>
      <c r="F158" s="79" t="s">
        <v>47</v>
      </c>
      <c r="G158" s="79" t="str">
        <f>'Count Summary'!$W$19</f>
        <v xml:space="preserve"> 17:30 - 17:45</v>
      </c>
      <c r="H158" s="79" t="str">
        <f>'Count Summary'!B24</f>
        <v>1_05</v>
      </c>
      <c r="I158" s="81" t="str">
        <f>'Count Summary'!C24</f>
        <v>Pitt St LT</v>
      </c>
      <c r="J158" s="82">
        <f>'Count Summary'!W24</f>
        <v>3</v>
      </c>
    </row>
    <row r="159" spans="1:10" x14ac:dyDescent="0.2">
      <c r="A159" s="78">
        <v>156</v>
      </c>
      <c r="B159" s="79">
        <f>'Count Summary'!$C$6</f>
        <v>1</v>
      </c>
      <c r="C159" s="79" t="str">
        <f>'Count Summary'!$C$7</f>
        <v>Broadway / Lee St / Quay St / George St / Pitt St</v>
      </c>
      <c r="D159" s="80">
        <f>'Count Summary'!$C$8</f>
        <v>40267</v>
      </c>
      <c r="E159" s="91">
        <v>0.72916666666666663</v>
      </c>
      <c r="F159" s="79" t="s">
        <v>47</v>
      </c>
      <c r="G159" s="79" t="str">
        <f>'Count Summary'!$W$19</f>
        <v xml:space="preserve"> 17:30 - 17:45</v>
      </c>
      <c r="H159" s="79" t="str">
        <f>'Count Summary'!B25</f>
        <v>1_06</v>
      </c>
      <c r="I159" s="81" t="str">
        <f>'Count Summary'!C25</f>
        <v>Pitt St SLT</v>
      </c>
      <c r="J159" s="82">
        <f>'Count Summary'!W25</f>
        <v>1</v>
      </c>
    </row>
    <row r="160" spans="1:10" x14ac:dyDescent="0.2">
      <c r="A160" s="78">
        <v>157</v>
      </c>
      <c r="B160" s="79">
        <f>'Count Summary'!$C$6</f>
        <v>1</v>
      </c>
      <c r="C160" s="79" t="str">
        <f>'Count Summary'!$C$7</f>
        <v>Broadway / Lee St / Quay St / George St / Pitt St</v>
      </c>
      <c r="D160" s="80">
        <f>'Count Summary'!$C$8</f>
        <v>40267</v>
      </c>
      <c r="E160" s="91">
        <v>0.72916666666666663</v>
      </c>
      <c r="F160" s="79" t="s">
        <v>47</v>
      </c>
      <c r="G160" s="79" t="str">
        <f>'Count Summary'!$W$19</f>
        <v xml:space="preserve"> 17:30 - 17:45</v>
      </c>
      <c r="H160" s="79" t="str">
        <f>'Count Summary'!B26</f>
        <v>1_07</v>
      </c>
      <c r="I160" s="81" t="str">
        <f>'Count Summary'!C26</f>
        <v>Pitt St SRT</v>
      </c>
      <c r="J160" s="82">
        <f>'Count Summary'!W26</f>
        <v>0</v>
      </c>
    </row>
    <row r="161" spans="1:10" x14ac:dyDescent="0.2">
      <c r="A161" s="78">
        <v>158</v>
      </c>
      <c r="B161" s="79">
        <f>'Count Summary'!$C$6</f>
        <v>1</v>
      </c>
      <c r="C161" s="79" t="str">
        <f>'Count Summary'!$C$7</f>
        <v>Broadway / Lee St / Quay St / George St / Pitt St</v>
      </c>
      <c r="D161" s="80">
        <f>'Count Summary'!$C$8</f>
        <v>40267</v>
      </c>
      <c r="E161" s="91">
        <v>0.72916666666666663</v>
      </c>
      <c r="F161" s="79" t="s">
        <v>47</v>
      </c>
      <c r="G161" s="79" t="str">
        <f>'Count Summary'!$W$19</f>
        <v xml:space="preserve"> 17:30 - 17:45</v>
      </c>
      <c r="H161" s="79" t="str">
        <f>'Count Summary'!B27</f>
        <v>1_08</v>
      </c>
      <c r="I161" s="81" t="str">
        <f>'Count Summary'!C27</f>
        <v>Pitt St RT</v>
      </c>
      <c r="J161" s="82">
        <f>'Count Summary'!W27</f>
        <v>0</v>
      </c>
    </row>
    <row r="162" spans="1:10" x14ac:dyDescent="0.2">
      <c r="A162" s="78">
        <v>159</v>
      </c>
      <c r="B162" s="79">
        <f>'Count Summary'!$C$6</f>
        <v>1</v>
      </c>
      <c r="C162" s="79" t="str">
        <f>'Count Summary'!$C$7</f>
        <v>Broadway / Lee St / Quay St / George St / Pitt St</v>
      </c>
      <c r="D162" s="80">
        <f>'Count Summary'!$C$8</f>
        <v>40267</v>
      </c>
      <c r="E162" s="91">
        <v>0.72916666666666663</v>
      </c>
      <c r="F162" s="79" t="s">
        <v>47</v>
      </c>
      <c r="G162" s="79" t="str">
        <f>'Count Summary'!$W$19</f>
        <v xml:space="preserve"> 17:30 - 17:45</v>
      </c>
      <c r="H162" s="79" t="str">
        <f>'Count Summary'!B28</f>
        <v>1_09</v>
      </c>
      <c r="I162" s="81" t="str">
        <f>'Count Summary'!C28</f>
        <v>George St LT</v>
      </c>
      <c r="J162" s="82">
        <f>'Count Summary'!W28</f>
        <v>0</v>
      </c>
    </row>
    <row r="163" spans="1:10" x14ac:dyDescent="0.2">
      <c r="A163" s="78">
        <v>160</v>
      </c>
      <c r="B163" s="79">
        <f>'Count Summary'!$C$6</f>
        <v>1</v>
      </c>
      <c r="C163" s="79" t="str">
        <f>'Count Summary'!$C$7</f>
        <v>Broadway / Lee St / Quay St / George St / Pitt St</v>
      </c>
      <c r="D163" s="80">
        <f>'Count Summary'!$C$8</f>
        <v>40267</v>
      </c>
      <c r="E163" s="91">
        <v>0.72916666666666663</v>
      </c>
      <c r="F163" s="79" t="s">
        <v>47</v>
      </c>
      <c r="G163" s="79" t="str">
        <f>'Count Summary'!$W$19</f>
        <v xml:space="preserve"> 17:30 - 17:45</v>
      </c>
      <c r="H163" s="79" t="str">
        <f>'Count Summary'!B29</f>
        <v>1_10</v>
      </c>
      <c r="I163" s="81" t="str">
        <f>'Count Summary'!C29</f>
        <v>George St SLT</v>
      </c>
      <c r="J163" s="82">
        <f>'Count Summary'!W29</f>
        <v>5</v>
      </c>
    </row>
    <row r="164" spans="1:10" x14ac:dyDescent="0.2">
      <c r="A164" s="78">
        <v>161</v>
      </c>
      <c r="B164" s="79">
        <f>'Count Summary'!$C$6</f>
        <v>1</v>
      </c>
      <c r="C164" s="79" t="str">
        <f>'Count Summary'!$C$7</f>
        <v>Broadway / Lee St / Quay St / George St / Pitt St</v>
      </c>
      <c r="D164" s="80">
        <f>'Count Summary'!$C$8</f>
        <v>40267</v>
      </c>
      <c r="E164" s="91">
        <v>0.72916666666666663</v>
      </c>
      <c r="F164" s="79" t="s">
        <v>47</v>
      </c>
      <c r="G164" s="79" t="str">
        <f>'Count Summary'!$W$19</f>
        <v xml:space="preserve"> 17:30 - 17:45</v>
      </c>
      <c r="H164" s="79" t="str">
        <f>'Count Summary'!B30</f>
        <v>1_11</v>
      </c>
      <c r="I164" s="81" t="str">
        <f>'Count Summary'!C30</f>
        <v>George St SRT</v>
      </c>
      <c r="J164" s="82">
        <f>'Count Summary'!W30</f>
        <v>2</v>
      </c>
    </row>
    <row r="165" spans="1:10" x14ac:dyDescent="0.2">
      <c r="A165" s="78">
        <v>162</v>
      </c>
      <c r="B165" s="79">
        <f>'Count Summary'!$C$6</f>
        <v>1</v>
      </c>
      <c r="C165" s="79" t="str">
        <f>'Count Summary'!$C$7</f>
        <v>Broadway / Lee St / Quay St / George St / Pitt St</v>
      </c>
      <c r="D165" s="80">
        <f>'Count Summary'!$C$8</f>
        <v>40267</v>
      </c>
      <c r="E165" s="91">
        <v>0.72916666666666663</v>
      </c>
      <c r="F165" s="79" t="s">
        <v>47</v>
      </c>
      <c r="G165" s="79" t="str">
        <f>'Count Summary'!$W$19</f>
        <v xml:space="preserve"> 17:30 - 17:45</v>
      </c>
      <c r="H165" s="79" t="str">
        <f>'Count Summary'!B31</f>
        <v>1_12</v>
      </c>
      <c r="I165" s="81" t="str">
        <f>'Count Summary'!C31</f>
        <v>George St RT</v>
      </c>
      <c r="J165" s="82">
        <f>'Count Summary'!W31</f>
        <v>0</v>
      </c>
    </row>
    <row r="166" spans="1:10" x14ac:dyDescent="0.2">
      <c r="A166" s="78">
        <v>163</v>
      </c>
      <c r="B166" s="79">
        <f>'Count Summary'!$C$6</f>
        <v>1</v>
      </c>
      <c r="C166" s="79" t="str">
        <f>'Count Summary'!$C$7</f>
        <v>Broadway / Lee St / Quay St / George St / Pitt St</v>
      </c>
      <c r="D166" s="80">
        <f>'Count Summary'!$C$8</f>
        <v>40267</v>
      </c>
      <c r="E166" s="91">
        <v>0.72916666666666663</v>
      </c>
      <c r="F166" s="79" t="s">
        <v>47</v>
      </c>
      <c r="G166" s="79" t="str">
        <f>'Count Summary'!$W$19</f>
        <v xml:space="preserve"> 17:30 - 17:45</v>
      </c>
      <c r="H166" s="79" t="str">
        <f>'Count Summary'!B32</f>
        <v>1_13</v>
      </c>
      <c r="I166" s="81" t="str">
        <f>'Count Summary'!C32</f>
        <v>Quay St LT</v>
      </c>
      <c r="J166" s="82">
        <f>'Count Summary'!W32</f>
        <v>0</v>
      </c>
    </row>
    <row r="167" spans="1:10" x14ac:dyDescent="0.2">
      <c r="A167" s="78">
        <v>164</v>
      </c>
      <c r="B167" s="79">
        <f>'Count Summary'!$C$6</f>
        <v>1</v>
      </c>
      <c r="C167" s="79" t="str">
        <f>'Count Summary'!$C$7</f>
        <v>Broadway / Lee St / Quay St / George St / Pitt St</v>
      </c>
      <c r="D167" s="80">
        <f>'Count Summary'!$C$8</f>
        <v>40267</v>
      </c>
      <c r="E167" s="91">
        <v>0.72916666666666663</v>
      </c>
      <c r="F167" s="79" t="s">
        <v>47</v>
      </c>
      <c r="G167" s="79" t="str">
        <f>'Count Summary'!$W$19</f>
        <v xml:space="preserve"> 17:30 - 17:45</v>
      </c>
      <c r="H167" s="79" t="str">
        <f>'Count Summary'!B33</f>
        <v>1_14</v>
      </c>
      <c r="I167" s="81" t="str">
        <f>'Count Summary'!C33</f>
        <v>Quay St SLT</v>
      </c>
      <c r="J167" s="82">
        <f>'Count Summary'!W33</f>
        <v>0</v>
      </c>
    </row>
    <row r="168" spans="1:10" x14ac:dyDescent="0.2">
      <c r="A168" s="78">
        <v>165</v>
      </c>
      <c r="B168" s="79">
        <f>'Count Summary'!$C$6</f>
        <v>1</v>
      </c>
      <c r="C168" s="79" t="str">
        <f>'Count Summary'!$C$7</f>
        <v>Broadway / Lee St / Quay St / George St / Pitt St</v>
      </c>
      <c r="D168" s="80">
        <f>'Count Summary'!$C$8</f>
        <v>40267</v>
      </c>
      <c r="E168" s="91">
        <v>0.72916666666666663</v>
      </c>
      <c r="F168" s="79" t="s">
        <v>47</v>
      </c>
      <c r="G168" s="79" t="str">
        <f>'Count Summary'!$W$19</f>
        <v xml:space="preserve"> 17:30 - 17:45</v>
      </c>
      <c r="H168" s="79" t="str">
        <f>'Count Summary'!B34</f>
        <v>1_15</v>
      </c>
      <c r="I168" s="81" t="str">
        <f>'Count Summary'!C34</f>
        <v>Quay St SRT</v>
      </c>
      <c r="J168" s="82">
        <f>'Count Summary'!W34</f>
        <v>1</v>
      </c>
    </row>
    <row r="169" spans="1:10" x14ac:dyDescent="0.2">
      <c r="A169" s="78">
        <v>166</v>
      </c>
      <c r="B169" s="79">
        <f>'Count Summary'!$C$6</f>
        <v>1</v>
      </c>
      <c r="C169" s="79" t="str">
        <f>'Count Summary'!$C$7</f>
        <v>Broadway / Lee St / Quay St / George St / Pitt St</v>
      </c>
      <c r="D169" s="80">
        <f>'Count Summary'!$C$8</f>
        <v>40267</v>
      </c>
      <c r="E169" s="91">
        <v>0.72916666666666663</v>
      </c>
      <c r="F169" s="79" t="s">
        <v>47</v>
      </c>
      <c r="G169" s="79" t="str">
        <f>'Count Summary'!$W$19</f>
        <v xml:space="preserve"> 17:30 - 17:45</v>
      </c>
      <c r="H169" s="79" t="str">
        <f>'Count Summary'!B35</f>
        <v>1_16</v>
      </c>
      <c r="I169" s="81" t="str">
        <f>'Count Summary'!C35</f>
        <v>Quay St RT</v>
      </c>
      <c r="J169" s="82">
        <f>'Count Summary'!W35</f>
        <v>0</v>
      </c>
    </row>
    <row r="170" spans="1:10" x14ac:dyDescent="0.2">
      <c r="A170" s="78">
        <v>167</v>
      </c>
      <c r="B170" s="79">
        <f>'Count Summary'!$C$6</f>
        <v>1</v>
      </c>
      <c r="C170" s="79" t="str">
        <f>'Count Summary'!$C$7</f>
        <v>Broadway / Lee St / Quay St / George St / Pitt St</v>
      </c>
      <c r="D170" s="80">
        <f>'Count Summary'!$C$8</f>
        <v>40267</v>
      </c>
      <c r="E170" s="91">
        <v>0.72916666666666663</v>
      </c>
      <c r="F170" s="79" t="s">
        <v>47</v>
      </c>
      <c r="G170" s="79" t="str">
        <f>'Count Summary'!$W$19</f>
        <v xml:space="preserve"> 17:30 - 17:45</v>
      </c>
      <c r="H170" s="79" t="str">
        <f>'Count Summary'!B36</f>
        <v>1_17</v>
      </c>
      <c r="I170" s="81" t="str">
        <f>'Count Summary'!C36</f>
        <v>Broadway St LT</v>
      </c>
      <c r="J170" s="82">
        <f>'Count Summary'!W36</f>
        <v>0</v>
      </c>
    </row>
    <row r="171" spans="1:10" x14ac:dyDescent="0.2">
      <c r="A171" s="78">
        <v>168</v>
      </c>
      <c r="B171" s="79">
        <f>'Count Summary'!$C$6</f>
        <v>1</v>
      </c>
      <c r="C171" s="79" t="str">
        <f>'Count Summary'!$C$7</f>
        <v>Broadway / Lee St / Quay St / George St / Pitt St</v>
      </c>
      <c r="D171" s="80">
        <f>'Count Summary'!$C$8</f>
        <v>40267</v>
      </c>
      <c r="E171" s="91">
        <v>0.72916666666666663</v>
      </c>
      <c r="F171" s="79" t="s">
        <v>47</v>
      </c>
      <c r="G171" s="79" t="str">
        <f>'Count Summary'!$W$19</f>
        <v xml:space="preserve"> 17:30 - 17:45</v>
      </c>
      <c r="H171" s="79" t="str">
        <f>'Count Summary'!B37</f>
        <v>1_18</v>
      </c>
      <c r="I171" s="81" t="str">
        <f>'Count Summary'!C37</f>
        <v>Broadway St SLT</v>
      </c>
      <c r="J171" s="82">
        <f>'Count Summary'!W37</f>
        <v>0</v>
      </c>
    </row>
    <row r="172" spans="1:10" x14ac:dyDescent="0.2">
      <c r="A172" s="78">
        <v>169</v>
      </c>
      <c r="B172" s="79">
        <f>'Count Summary'!$C$6</f>
        <v>1</v>
      </c>
      <c r="C172" s="79" t="str">
        <f>'Count Summary'!$C$7</f>
        <v>Broadway / Lee St / Quay St / George St / Pitt St</v>
      </c>
      <c r="D172" s="80">
        <f>'Count Summary'!$C$8</f>
        <v>40267</v>
      </c>
      <c r="E172" s="91">
        <v>0.72916666666666663</v>
      </c>
      <c r="F172" s="79" t="s">
        <v>47</v>
      </c>
      <c r="G172" s="79" t="str">
        <f>'Count Summary'!$W$19</f>
        <v xml:space="preserve"> 17:30 - 17:45</v>
      </c>
      <c r="H172" s="79" t="str">
        <f>'Count Summary'!B38</f>
        <v>1_19</v>
      </c>
      <c r="I172" s="81" t="str">
        <f>'Count Summary'!C38</f>
        <v>Broadway St SRT</v>
      </c>
      <c r="J172" s="82">
        <f>'Count Summary'!W38</f>
        <v>0</v>
      </c>
    </row>
    <row r="173" spans="1:10" x14ac:dyDescent="0.2">
      <c r="A173" s="78">
        <v>170</v>
      </c>
      <c r="B173" s="79">
        <f>'Count Summary'!$C$6</f>
        <v>1</v>
      </c>
      <c r="C173" s="79" t="str">
        <f>'Count Summary'!$C$7</f>
        <v>Broadway / Lee St / Quay St / George St / Pitt St</v>
      </c>
      <c r="D173" s="80">
        <f>'Count Summary'!$C$8</f>
        <v>40267</v>
      </c>
      <c r="E173" s="91">
        <v>0.72916666666666663</v>
      </c>
      <c r="F173" s="79" t="s">
        <v>47</v>
      </c>
      <c r="G173" s="79" t="str">
        <f>'Count Summary'!$W$19</f>
        <v xml:space="preserve"> 17:30 - 17:45</v>
      </c>
      <c r="H173" s="79" t="str">
        <f>'Count Summary'!B39</f>
        <v>1_20</v>
      </c>
      <c r="I173" s="81" t="str">
        <f>'Count Summary'!C39</f>
        <v>Broadway St RT</v>
      </c>
      <c r="J173" s="82">
        <f>'Count Summary'!W39</f>
        <v>1</v>
      </c>
    </row>
    <row r="174" spans="1:10" x14ac:dyDescent="0.2">
      <c r="A174" s="78">
        <v>171</v>
      </c>
      <c r="B174" s="79">
        <f>'Count Summary'!$C$6</f>
        <v>1</v>
      </c>
      <c r="C174" s="79" t="str">
        <f>'Count Summary'!$C$7</f>
        <v>Broadway / Lee St / Quay St / George St / Pitt St</v>
      </c>
      <c r="D174" s="80">
        <f>'Count Summary'!$C$8</f>
        <v>40267</v>
      </c>
      <c r="E174" s="91">
        <v>0.72916666666666663</v>
      </c>
      <c r="F174" s="79" t="s">
        <v>47</v>
      </c>
      <c r="G174" s="79" t="str">
        <f>'Count Summary'!$W$19</f>
        <v xml:space="preserve"> 17:30 - 17:45</v>
      </c>
      <c r="H174" s="79" t="str">
        <f>'Count Summary'!B40</f>
        <v>1_21</v>
      </c>
      <c r="I174" s="81" t="str">
        <f>'Count Summary'!C40</f>
        <v>Lee St Crossing</v>
      </c>
      <c r="J174" s="82">
        <f>'Count Summary'!W40</f>
        <v>0</v>
      </c>
    </row>
    <row r="175" spans="1:10" x14ac:dyDescent="0.2">
      <c r="A175" s="78">
        <v>172</v>
      </c>
      <c r="B175" s="79">
        <f>'Count Summary'!$C$6</f>
        <v>1</v>
      </c>
      <c r="C175" s="79" t="str">
        <f>'Count Summary'!$C$7</f>
        <v>Broadway / Lee St / Quay St / George St / Pitt St</v>
      </c>
      <c r="D175" s="80">
        <f>'Count Summary'!$C$8</f>
        <v>40267</v>
      </c>
      <c r="E175" s="91">
        <v>0.72916666666666663</v>
      </c>
      <c r="F175" s="79" t="s">
        <v>47</v>
      </c>
      <c r="G175" s="79" t="str">
        <f>'Count Summary'!$W$19</f>
        <v xml:space="preserve"> 17:30 - 17:45</v>
      </c>
      <c r="H175" s="79" t="str">
        <f>'Count Summary'!B41</f>
        <v>1_22</v>
      </c>
      <c r="I175" s="81" t="str">
        <f>'Count Summary'!C41</f>
        <v>Pitt St Crossing</v>
      </c>
      <c r="J175" s="82">
        <f>'Count Summary'!W41</f>
        <v>0</v>
      </c>
    </row>
    <row r="176" spans="1:10" x14ac:dyDescent="0.2">
      <c r="A176" s="78">
        <v>173</v>
      </c>
      <c r="B176" s="79">
        <f>'Count Summary'!$C$6</f>
        <v>1</v>
      </c>
      <c r="C176" s="79" t="str">
        <f>'Count Summary'!$C$7</f>
        <v>Broadway / Lee St / Quay St / George St / Pitt St</v>
      </c>
      <c r="D176" s="80">
        <f>'Count Summary'!$C$8</f>
        <v>40267</v>
      </c>
      <c r="E176" s="91">
        <v>0.72916666666666663</v>
      </c>
      <c r="F176" s="79" t="s">
        <v>47</v>
      </c>
      <c r="G176" s="79" t="str">
        <f>'Count Summary'!$W$19</f>
        <v xml:space="preserve"> 17:30 - 17:45</v>
      </c>
      <c r="H176" s="79" t="str">
        <f>'Count Summary'!B42</f>
        <v>1_23</v>
      </c>
      <c r="I176" s="81" t="str">
        <f>'Count Summary'!C42</f>
        <v>George St Crossing</v>
      </c>
      <c r="J176" s="82">
        <f>'Count Summary'!W42</f>
        <v>0</v>
      </c>
    </row>
    <row r="177" spans="1:10" x14ac:dyDescent="0.2">
      <c r="A177" s="78">
        <v>174</v>
      </c>
      <c r="B177" s="79">
        <f>'Count Summary'!$C$6</f>
        <v>1</v>
      </c>
      <c r="C177" s="79" t="str">
        <f>'Count Summary'!$C$7</f>
        <v>Broadway / Lee St / Quay St / George St / Pitt St</v>
      </c>
      <c r="D177" s="80">
        <f>'Count Summary'!$C$8</f>
        <v>40267</v>
      </c>
      <c r="E177" s="91">
        <v>0.72916666666666663</v>
      </c>
      <c r="F177" s="79" t="s">
        <v>47</v>
      </c>
      <c r="G177" s="79" t="str">
        <f>'Count Summary'!$W$19</f>
        <v xml:space="preserve"> 17:30 - 17:45</v>
      </c>
      <c r="H177" s="79" t="str">
        <f>'Count Summary'!B43</f>
        <v>1_24</v>
      </c>
      <c r="I177" s="81" t="str">
        <f>'Count Summary'!C43</f>
        <v>Quay St Crossing</v>
      </c>
      <c r="J177" s="82">
        <f>'Count Summary'!W43</f>
        <v>0</v>
      </c>
    </row>
    <row r="178" spans="1:10" x14ac:dyDescent="0.2">
      <c r="A178" s="78">
        <v>175</v>
      </c>
      <c r="B178" s="79">
        <f>'Count Summary'!$C$6</f>
        <v>1</v>
      </c>
      <c r="C178" s="79" t="str">
        <f>'Count Summary'!$C$7</f>
        <v>Broadway / Lee St / Quay St / George St / Pitt St</v>
      </c>
      <c r="D178" s="80">
        <f>'Count Summary'!$C$8</f>
        <v>40267</v>
      </c>
      <c r="E178" s="91">
        <v>0.72916666666666663</v>
      </c>
      <c r="F178" s="79" t="s">
        <v>47</v>
      </c>
      <c r="G178" s="79" t="str">
        <f>'Count Summary'!$W$19</f>
        <v xml:space="preserve"> 17:30 - 17:45</v>
      </c>
      <c r="H178" s="79" t="str">
        <f>'Count Summary'!B44</f>
        <v>1_25</v>
      </c>
      <c r="I178" s="81" t="str">
        <f>'Count Summary'!C44</f>
        <v>Broadway St Crossing</v>
      </c>
      <c r="J178" s="82">
        <f>'Count Summary'!W44</f>
        <v>0</v>
      </c>
    </row>
    <row r="179" spans="1:10" x14ac:dyDescent="0.2">
      <c r="A179" s="78">
        <v>176</v>
      </c>
      <c r="B179" s="79">
        <f>'Count Summary'!$C$6</f>
        <v>1</v>
      </c>
      <c r="C179" s="79" t="str">
        <f>'Count Summary'!$C$7</f>
        <v>Broadway / Lee St / Quay St / George St / Pitt St</v>
      </c>
      <c r="D179" s="80">
        <f>'Count Summary'!$C$8</f>
        <v>40267</v>
      </c>
      <c r="E179" s="91">
        <v>0.73958333333333337</v>
      </c>
      <c r="F179" s="79" t="s">
        <v>47</v>
      </c>
      <c r="G179" s="79" t="str">
        <f>'Count Summary'!$X$19</f>
        <v xml:space="preserve"> 17:45 - 18:00</v>
      </c>
      <c r="H179" s="79" t="str">
        <f>'Count Summary'!B20</f>
        <v>1_01</v>
      </c>
      <c r="I179" s="81" t="str">
        <f>'Count Summary'!C20</f>
        <v>Lee St LT</v>
      </c>
      <c r="J179" s="82">
        <f>'Count Summary'!X20</f>
        <v>0</v>
      </c>
    </row>
    <row r="180" spans="1:10" x14ac:dyDescent="0.2">
      <c r="A180" s="78">
        <v>177</v>
      </c>
      <c r="B180" s="79">
        <f>'Count Summary'!$C$6</f>
        <v>1</v>
      </c>
      <c r="C180" s="79" t="str">
        <f>'Count Summary'!$C$7</f>
        <v>Broadway / Lee St / Quay St / George St / Pitt St</v>
      </c>
      <c r="D180" s="80">
        <f>'Count Summary'!$C$8</f>
        <v>40267</v>
      </c>
      <c r="E180" s="91">
        <v>0.73958333333333337</v>
      </c>
      <c r="F180" s="79" t="s">
        <v>47</v>
      </c>
      <c r="G180" s="79" t="str">
        <f>'Count Summary'!$X$19</f>
        <v xml:space="preserve"> 17:45 - 18:00</v>
      </c>
      <c r="H180" s="79" t="str">
        <f>'Count Summary'!B21</f>
        <v>1_02</v>
      </c>
      <c r="I180" s="81" t="str">
        <f>'Count Summary'!C21</f>
        <v>Lee St SLT</v>
      </c>
      <c r="J180" s="82">
        <f>'Count Summary'!X21</f>
        <v>0</v>
      </c>
    </row>
    <row r="181" spans="1:10" x14ac:dyDescent="0.2">
      <c r="A181" s="78">
        <v>178</v>
      </c>
      <c r="B181" s="79">
        <f>'Count Summary'!$C$6</f>
        <v>1</v>
      </c>
      <c r="C181" s="79" t="str">
        <f>'Count Summary'!$C$7</f>
        <v>Broadway / Lee St / Quay St / George St / Pitt St</v>
      </c>
      <c r="D181" s="80">
        <f>'Count Summary'!$C$8</f>
        <v>40267</v>
      </c>
      <c r="E181" s="91">
        <v>0.73958333333333337</v>
      </c>
      <c r="F181" s="79" t="s">
        <v>47</v>
      </c>
      <c r="G181" s="79" t="str">
        <f>'Count Summary'!$X$19</f>
        <v xml:space="preserve"> 17:45 - 18:00</v>
      </c>
      <c r="H181" s="79" t="str">
        <f>'Count Summary'!B22</f>
        <v>1_03</v>
      </c>
      <c r="I181" s="81" t="str">
        <f>'Count Summary'!C22</f>
        <v>Lee St SRT</v>
      </c>
      <c r="J181" s="82">
        <f>'Count Summary'!X22</f>
        <v>0</v>
      </c>
    </row>
    <row r="182" spans="1:10" x14ac:dyDescent="0.2">
      <c r="A182" s="78">
        <v>179</v>
      </c>
      <c r="B182" s="79">
        <f>'Count Summary'!$C$6</f>
        <v>1</v>
      </c>
      <c r="C182" s="79" t="str">
        <f>'Count Summary'!$C$7</f>
        <v>Broadway / Lee St / Quay St / George St / Pitt St</v>
      </c>
      <c r="D182" s="80">
        <f>'Count Summary'!$C$8</f>
        <v>40267</v>
      </c>
      <c r="E182" s="91">
        <v>0.73958333333333337</v>
      </c>
      <c r="F182" s="79" t="s">
        <v>47</v>
      </c>
      <c r="G182" s="79" t="str">
        <f>'Count Summary'!$X$19</f>
        <v xml:space="preserve"> 17:45 - 18:00</v>
      </c>
      <c r="H182" s="79" t="str">
        <f>'Count Summary'!B23</f>
        <v>1_04</v>
      </c>
      <c r="I182" s="81" t="str">
        <f>'Count Summary'!C23</f>
        <v>Lee St RT</v>
      </c>
      <c r="J182" s="82">
        <f>'Count Summary'!X23</f>
        <v>0</v>
      </c>
    </row>
    <row r="183" spans="1:10" x14ac:dyDescent="0.2">
      <c r="A183" s="78">
        <v>180</v>
      </c>
      <c r="B183" s="79">
        <f>'Count Summary'!$C$6</f>
        <v>1</v>
      </c>
      <c r="C183" s="79" t="str">
        <f>'Count Summary'!$C$7</f>
        <v>Broadway / Lee St / Quay St / George St / Pitt St</v>
      </c>
      <c r="D183" s="80">
        <f>'Count Summary'!$C$8</f>
        <v>40267</v>
      </c>
      <c r="E183" s="91">
        <v>0.73958333333333337</v>
      </c>
      <c r="F183" s="79" t="s">
        <v>47</v>
      </c>
      <c r="G183" s="79" t="str">
        <f>'Count Summary'!$X$19</f>
        <v xml:space="preserve"> 17:45 - 18:00</v>
      </c>
      <c r="H183" s="79" t="str">
        <f>'Count Summary'!B24</f>
        <v>1_05</v>
      </c>
      <c r="I183" s="81" t="str">
        <f>'Count Summary'!C24</f>
        <v>Pitt St LT</v>
      </c>
      <c r="J183" s="82">
        <f>'Count Summary'!X24</f>
        <v>0</v>
      </c>
    </row>
    <row r="184" spans="1:10" x14ac:dyDescent="0.2">
      <c r="A184" s="78">
        <v>181</v>
      </c>
      <c r="B184" s="79">
        <f>'Count Summary'!$C$6</f>
        <v>1</v>
      </c>
      <c r="C184" s="79" t="str">
        <f>'Count Summary'!$C$7</f>
        <v>Broadway / Lee St / Quay St / George St / Pitt St</v>
      </c>
      <c r="D184" s="80">
        <f>'Count Summary'!$C$8</f>
        <v>40267</v>
      </c>
      <c r="E184" s="91">
        <v>0.73958333333333337</v>
      </c>
      <c r="F184" s="79" t="s">
        <v>47</v>
      </c>
      <c r="G184" s="79" t="str">
        <f>'Count Summary'!$X$19</f>
        <v xml:space="preserve"> 17:45 - 18:00</v>
      </c>
      <c r="H184" s="79" t="str">
        <f>'Count Summary'!B25</f>
        <v>1_06</v>
      </c>
      <c r="I184" s="81" t="str">
        <f>'Count Summary'!C25</f>
        <v>Pitt St SLT</v>
      </c>
      <c r="J184" s="82">
        <f>'Count Summary'!X25</f>
        <v>2</v>
      </c>
    </row>
    <row r="185" spans="1:10" x14ac:dyDescent="0.2">
      <c r="A185" s="78">
        <v>182</v>
      </c>
      <c r="B185" s="79">
        <f>'Count Summary'!$C$6</f>
        <v>1</v>
      </c>
      <c r="C185" s="79" t="str">
        <f>'Count Summary'!$C$7</f>
        <v>Broadway / Lee St / Quay St / George St / Pitt St</v>
      </c>
      <c r="D185" s="80">
        <f>'Count Summary'!$C$8</f>
        <v>40267</v>
      </c>
      <c r="E185" s="91">
        <v>0.73958333333333337</v>
      </c>
      <c r="F185" s="79" t="s">
        <v>47</v>
      </c>
      <c r="G185" s="79" t="str">
        <f>'Count Summary'!$X$19</f>
        <v xml:space="preserve"> 17:45 - 18:00</v>
      </c>
      <c r="H185" s="79" t="str">
        <f>'Count Summary'!B26</f>
        <v>1_07</v>
      </c>
      <c r="I185" s="81" t="str">
        <f>'Count Summary'!C26</f>
        <v>Pitt St SRT</v>
      </c>
      <c r="J185" s="82">
        <f>'Count Summary'!X26</f>
        <v>0</v>
      </c>
    </row>
    <row r="186" spans="1:10" x14ac:dyDescent="0.2">
      <c r="A186" s="78">
        <v>183</v>
      </c>
      <c r="B186" s="79">
        <f>'Count Summary'!$C$6</f>
        <v>1</v>
      </c>
      <c r="C186" s="79" t="str">
        <f>'Count Summary'!$C$7</f>
        <v>Broadway / Lee St / Quay St / George St / Pitt St</v>
      </c>
      <c r="D186" s="80">
        <f>'Count Summary'!$C$8</f>
        <v>40267</v>
      </c>
      <c r="E186" s="91">
        <v>0.73958333333333337</v>
      </c>
      <c r="F186" s="79" t="s">
        <v>47</v>
      </c>
      <c r="G186" s="79" t="str">
        <f>'Count Summary'!$X$19</f>
        <v xml:space="preserve"> 17:45 - 18:00</v>
      </c>
      <c r="H186" s="79" t="str">
        <f>'Count Summary'!B27</f>
        <v>1_08</v>
      </c>
      <c r="I186" s="81" t="str">
        <f>'Count Summary'!C27</f>
        <v>Pitt St RT</v>
      </c>
      <c r="J186" s="82">
        <f>'Count Summary'!X27</f>
        <v>0</v>
      </c>
    </row>
    <row r="187" spans="1:10" x14ac:dyDescent="0.2">
      <c r="A187" s="78">
        <v>184</v>
      </c>
      <c r="B187" s="79">
        <f>'Count Summary'!$C$6</f>
        <v>1</v>
      </c>
      <c r="C187" s="79" t="str">
        <f>'Count Summary'!$C$7</f>
        <v>Broadway / Lee St / Quay St / George St / Pitt St</v>
      </c>
      <c r="D187" s="80">
        <f>'Count Summary'!$C$8</f>
        <v>40267</v>
      </c>
      <c r="E187" s="91">
        <v>0.73958333333333337</v>
      </c>
      <c r="F187" s="79" t="s">
        <v>47</v>
      </c>
      <c r="G187" s="79" t="str">
        <f>'Count Summary'!$X$19</f>
        <v xml:space="preserve"> 17:45 - 18:00</v>
      </c>
      <c r="H187" s="79" t="str">
        <f>'Count Summary'!B28</f>
        <v>1_09</v>
      </c>
      <c r="I187" s="81" t="str">
        <f>'Count Summary'!C28</f>
        <v>George St LT</v>
      </c>
      <c r="J187" s="82">
        <f>'Count Summary'!X28</f>
        <v>0</v>
      </c>
    </row>
    <row r="188" spans="1:10" x14ac:dyDescent="0.2">
      <c r="A188" s="78">
        <v>185</v>
      </c>
      <c r="B188" s="79">
        <f>'Count Summary'!$C$6</f>
        <v>1</v>
      </c>
      <c r="C188" s="79" t="str">
        <f>'Count Summary'!$C$7</f>
        <v>Broadway / Lee St / Quay St / George St / Pitt St</v>
      </c>
      <c r="D188" s="80">
        <f>'Count Summary'!$C$8</f>
        <v>40267</v>
      </c>
      <c r="E188" s="91">
        <v>0.73958333333333337</v>
      </c>
      <c r="F188" s="79" t="s">
        <v>47</v>
      </c>
      <c r="G188" s="79" t="str">
        <f>'Count Summary'!$X$19</f>
        <v xml:space="preserve"> 17:45 - 18:00</v>
      </c>
      <c r="H188" s="79" t="str">
        <f>'Count Summary'!B29</f>
        <v>1_10</v>
      </c>
      <c r="I188" s="81" t="str">
        <f>'Count Summary'!C29</f>
        <v>George St SLT</v>
      </c>
      <c r="J188" s="82">
        <f>'Count Summary'!X29</f>
        <v>3</v>
      </c>
    </row>
    <row r="189" spans="1:10" x14ac:dyDescent="0.2">
      <c r="A189" s="78">
        <v>186</v>
      </c>
      <c r="B189" s="79">
        <f>'Count Summary'!$C$6</f>
        <v>1</v>
      </c>
      <c r="C189" s="79" t="str">
        <f>'Count Summary'!$C$7</f>
        <v>Broadway / Lee St / Quay St / George St / Pitt St</v>
      </c>
      <c r="D189" s="80">
        <f>'Count Summary'!$C$8</f>
        <v>40267</v>
      </c>
      <c r="E189" s="91">
        <v>0.73958333333333337</v>
      </c>
      <c r="F189" s="79" t="s">
        <v>47</v>
      </c>
      <c r="G189" s="79" t="str">
        <f>'Count Summary'!$X$19</f>
        <v xml:space="preserve"> 17:45 - 18:00</v>
      </c>
      <c r="H189" s="79" t="str">
        <f>'Count Summary'!B30</f>
        <v>1_11</v>
      </c>
      <c r="I189" s="81" t="str">
        <f>'Count Summary'!C30</f>
        <v>George St SRT</v>
      </c>
      <c r="J189" s="82">
        <f>'Count Summary'!X30</f>
        <v>2</v>
      </c>
    </row>
    <row r="190" spans="1:10" x14ac:dyDescent="0.2">
      <c r="A190" s="78">
        <v>187</v>
      </c>
      <c r="B190" s="79">
        <f>'Count Summary'!$C$6</f>
        <v>1</v>
      </c>
      <c r="C190" s="79" t="str">
        <f>'Count Summary'!$C$7</f>
        <v>Broadway / Lee St / Quay St / George St / Pitt St</v>
      </c>
      <c r="D190" s="80">
        <f>'Count Summary'!$C$8</f>
        <v>40267</v>
      </c>
      <c r="E190" s="91">
        <v>0.73958333333333337</v>
      </c>
      <c r="F190" s="79" t="s">
        <v>47</v>
      </c>
      <c r="G190" s="79" t="str">
        <f>'Count Summary'!$X$19</f>
        <v xml:space="preserve"> 17:45 - 18:00</v>
      </c>
      <c r="H190" s="79" t="str">
        <f>'Count Summary'!B31</f>
        <v>1_12</v>
      </c>
      <c r="I190" s="81" t="str">
        <f>'Count Summary'!C31</f>
        <v>George St RT</v>
      </c>
      <c r="J190" s="82">
        <f>'Count Summary'!X31</f>
        <v>0</v>
      </c>
    </row>
    <row r="191" spans="1:10" x14ac:dyDescent="0.2">
      <c r="A191" s="78">
        <v>188</v>
      </c>
      <c r="B191" s="79">
        <f>'Count Summary'!$C$6</f>
        <v>1</v>
      </c>
      <c r="C191" s="79" t="str">
        <f>'Count Summary'!$C$7</f>
        <v>Broadway / Lee St / Quay St / George St / Pitt St</v>
      </c>
      <c r="D191" s="80">
        <f>'Count Summary'!$C$8</f>
        <v>40267</v>
      </c>
      <c r="E191" s="91">
        <v>0.73958333333333337</v>
      </c>
      <c r="F191" s="79" t="s">
        <v>47</v>
      </c>
      <c r="G191" s="79" t="str">
        <f>'Count Summary'!$X$19</f>
        <v xml:space="preserve"> 17:45 - 18:00</v>
      </c>
      <c r="H191" s="79" t="str">
        <f>'Count Summary'!B32</f>
        <v>1_13</v>
      </c>
      <c r="I191" s="81" t="str">
        <f>'Count Summary'!C32</f>
        <v>Quay St LT</v>
      </c>
      <c r="J191" s="82">
        <f>'Count Summary'!X32</f>
        <v>0</v>
      </c>
    </row>
    <row r="192" spans="1:10" x14ac:dyDescent="0.2">
      <c r="A192" s="78">
        <v>189</v>
      </c>
      <c r="B192" s="79">
        <f>'Count Summary'!$C$6</f>
        <v>1</v>
      </c>
      <c r="C192" s="79" t="str">
        <f>'Count Summary'!$C$7</f>
        <v>Broadway / Lee St / Quay St / George St / Pitt St</v>
      </c>
      <c r="D192" s="80">
        <f>'Count Summary'!$C$8</f>
        <v>40267</v>
      </c>
      <c r="E192" s="91">
        <v>0.73958333333333337</v>
      </c>
      <c r="F192" s="79" t="s">
        <v>47</v>
      </c>
      <c r="G192" s="79" t="str">
        <f>'Count Summary'!$X$19</f>
        <v xml:space="preserve"> 17:45 - 18:00</v>
      </c>
      <c r="H192" s="79" t="str">
        <f>'Count Summary'!B33</f>
        <v>1_14</v>
      </c>
      <c r="I192" s="81" t="str">
        <f>'Count Summary'!C33</f>
        <v>Quay St SLT</v>
      </c>
      <c r="J192" s="82">
        <f>'Count Summary'!X33</f>
        <v>0</v>
      </c>
    </row>
    <row r="193" spans="1:10" x14ac:dyDescent="0.2">
      <c r="A193" s="78">
        <v>190</v>
      </c>
      <c r="B193" s="79">
        <f>'Count Summary'!$C$6</f>
        <v>1</v>
      </c>
      <c r="C193" s="79" t="str">
        <f>'Count Summary'!$C$7</f>
        <v>Broadway / Lee St / Quay St / George St / Pitt St</v>
      </c>
      <c r="D193" s="80">
        <f>'Count Summary'!$C$8</f>
        <v>40267</v>
      </c>
      <c r="E193" s="91">
        <v>0.73958333333333337</v>
      </c>
      <c r="F193" s="79" t="s">
        <v>47</v>
      </c>
      <c r="G193" s="79" t="str">
        <f>'Count Summary'!$X$19</f>
        <v xml:space="preserve"> 17:45 - 18:00</v>
      </c>
      <c r="H193" s="79" t="str">
        <f>'Count Summary'!B34</f>
        <v>1_15</v>
      </c>
      <c r="I193" s="81" t="str">
        <f>'Count Summary'!C34</f>
        <v>Quay St SRT</v>
      </c>
      <c r="J193" s="82">
        <f>'Count Summary'!X34</f>
        <v>0</v>
      </c>
    </row>
    <row r="194" spans="1:10" x14ac:dyDescent="0.2">
      <c r="A194" s="78">
        <v>191</v>
      </c>
      <c r="B194" s="79">
        <f>'Count Summary'!$C$6</f>
        <v>1</v>
      </c>
      <c r="C194" s="79" t="str">
        <f>'Count Summary'!$C$7</f>
        <v>Broadway / Lee St / Quay St / George St / Pitt St</v>
      </c>
      <c r="D194" s="80">
        <f>'Count Summary'!$C$8</f>
        <v>40267</v>
      </c>
      <c r="E194" s="91">
        <v>0.73958333333333337</v>
      </c>
      <c r="F194" s="79" t="s">
        <v>47</v>
      </c>
      <c r="G194" s="79" t="str">
        <f>'Count Summary'!$X$19</f>
        <v xml:space="preserve"> 17:45 - 18:00</v>
      </c>
      <c r="H194" s="79" t="str">
        <f>'Count Summary'!B35</f>
        <v>1_16</v>
      </c>
      <c r="I194" s="81" t="str">
        <f>'Count Summary'!C35</f>
        <v>Quay St RT</v>
      </c>
      <c r="J194" s="82">
        <f>'Count Summary'!X35</f>
        <v>0</v>
      </c>
    </row>
    <row r="195" spans="1:10" x14ac:dyDescent="0.2">
      <c r="A195" s="78">
        <v>192</v>
      </c>
      <c r="B195" s="79">
        <f>'Count Summary'!$C$6</f>
        <v>1</v>
      </c>
      <c r="C195" s="79" t="str">
        <f>'Count Summary'!$C$7</f>
        <v>Broadway / Lee St / Quay St / George St / Pitt St</v>
      </c>
      <c r="D195" s="80">
        <f>'Count Summary'!$C$8</f>
        <v>40267</v>
      </c>
      <c r="E195" s="91">
        <v>0.73958333333333337</v>
      </c>
      <c r="F195" s="79" t="s">
        <v>47</v>
      </c>
      <c r="G195" s="79" t="str">
        <f>'Count Summary'!$X$19</f>
        <v xml:space="preserve"> 17:45 - 18:00</v>
      </c>
      <c r="H195" s="79" t="str">
        <f>'Count Summary'!B36</f>
        <v>1_17</v>
      </c>
      <c r="I195" s="81" t="str">
        <f>'Count Summary'!C36</f>
        <v>Broadway St LT</v>
      </c>
      <c r="J195" s="82">
        <f>'Count Summary'!X36</f>
        <v>0</v>
      </c>
    </row>
    <row r="196" spans="1:10" x14ac:dyDescent="0.2">
      <c r="A196" s="78">
        <v>193</v>
      </c>
      <c r="B196" s="79">
        <f>'Count Summary'!$C$6</f>
        <v>1</v>
      </c>
      <c r="C196" s="79" t="str">
        <f>'Count Summary'!$C$7</f>
        <v>Broadway / Lee St / Quay St / George St / Pitt St</v>
      </c>
      <c r="D196" s="80">
        <f>'Count Summary'!$C$8</f>
        <v>40267</v>
      </c>
      <c r="E196" s="91">
        <v>0.73958333333333337</v>
      </c>
      <c r="F196" s="79" t="s">
        <v>47</v>
      </c>
      <c r="G196" s="79" t="str">
        <f>'Count Summary'!$X$19</f>
        <v xml:space="preserve"> 17:45 - 18:00</v>
      </c>
      <c r="H196" s="79" t="str">
        <f>'Count Summary'!B37</f>
        <v>1_18</v>
      </c>
      <c r="I196" s="81" t="str">
        <f>'Count Summary'!C37</f>
        <v>Broadway St SLT</v>
      </c>
      <c r="J196" s="82">
        <f>'Count Summary'!X37</f>
        <v>1</v>
      </c>
    </row>
    <row r="197" spans="1:10" x14ac:dyDescent="0.2">
      <c r="A197" s="78">
        <v>194</v>
      </c>
      <c r="B197" s="79">
        <f>'Count Summary'!$C$6</f>
        <v>1</v>
      </c>
      <c r="C197" s="79" t="str">
        <f>'Count Summary'!$C$7</f>
        <v>Broadway / Lee St / Quay St / George St / Pitt St</v>
      </c>
      <c r="D197" s="80">
        <f>'Count Summary'!$C$8</f>
        <v>40267</v>
      </c>
      <c r="E197" s="91">
        <v>0.73958333333333337</v>
      </c>
      <c r="F197" s="79" t="s">
        <v>47</v>
      </c>
      <c r="G197" s="79" t="str">
        <f>'Count Summary'!$X$19</f>
        <v xml:space="preserve"> 17:45 - 18:00</v>
      </c>
      <c r="H197" s="79" t="str">
        <f>'Count Summary'!B38</f>
        <v>1_19</v>
      </c>
      <c r="I197" s="81" t="str">
        <f>'Count Summary'!C38</f>
        <v>Broadway St SRT</v>
      </c>
      <c r="J197" s="82">
        <f>'Count Summary'!X38</f>
        <v>0</v>
      </c>
    </row>
    <row r="198" spans="1:10" x14ac:dyDescent="0.2">
      <c r="A198" s="78">
        <v>195</v>
      </c>
      <c r="B198" s="79">
        <f>'Count Summary'!$C$6</f>
        <v>1</v>
      </c>
      <c r="C198" s="79" t="str">
        <f>'Count Summary'!$C$7</f>
        <v>Broadway / Lee St / Quay St / George St / Pitt St</v>
      </c>
      <c r="D198" s="80">
        <f>'Count Summary'!$C$8</f>
        <v>40267</v>
      </c>
      <c r="E198" s="91">
        <v>0.73958333333333337</v>
      </c>
      <c r="F198" s="79" t="s">
        <v>47</v>
      </c>
      <c r="G198" s="79" t="str">
        <f>'Count Summary'!$X$19</f>
        <v xml:space="preserve"> 17:45 - 18:00</v>
      </c>
      <c r="H198" s="79" t="str">
        <f>'Count Summary'!B39</f>
        <v>1_20</v>
      </c>
      <c r="I198" s="81" t="str">
        <f>'Count Summary'!C39</f>
        <v>Broadway St RT</v>
      </c>
      <c r="J198" s="82">
        <f>'Count Summary'!X39</f>
        <v>0</v>
      </c>
    </row>
    <row r="199" spans="1:10" x14ac:dyDescent="0.2">
      <c r="A199" s="78">
        <v>196</v>
      </c>
      <c r="B199" s="79">
        <f>'Count Summary'!$C$6</f>
        <v>1</v>
      </c>
      <c r="C199" s="79" t="str">
        <f>'Count Summary'!$C$7</f>
        <v>Broadway / Lee St / Quay St / George St / Pitt St</v>
      </c>
      <c r="D199" s="80">
        <f>'Count Summary'!$C$8</f>
        <v>40267</v>
      </c>
      <c r="E199" s="91">
        <v>0.73958333333333337</v>
      </c>
      <c r="F199" s="79" t="s">
        <v>47</v>
      </c>
      <c r="G199" s="79" t="str">
        <f>'Count Summary'!$X$19</f>
        <v xml:space="preserve"> 17:45 - 18:00</v>
      </c>
      <c r="H199" s="79" t="str">
        <f>'Count Summary'!B40</f>
        <v>1_21</v>
      </c>
      <c r="I199" s="81" t="str">
        <f>'Count Summary'!C40</f>
        <v>Lee St Crossing</v>
      </c>
      <c r="J199" s="82">
        <f>'Count Summary'!X40</f>
        <v>0</v>
      </c>
    </row>
    <row r="200" spans="1:10" x14ac:dyDescent="0.2">
      <c r="A200" s="78">
        <v>197</v>
      </c>
      <c r="B200" s="79">
        <f>'Count Summary'!$C$6</f>
        <v>1</v>
      </c>
      <c r="C200" s="79" t="str">
        <f>'Count Summary'!$C$7</f>
        <v>Broadway / Lee St / Quay St / George St / Pitt St</v>
      </c>
      <c r="D200" s="80">
        <f>'Count Summary'!$C$8</f>
        <v>40267</v>
      </c>
      <c r="E200" s="91">
        <v>0.73958333333333337</v>
      </c>
      <c r="F200" s="79" t="s">
        <v>47</v>
      </c>
      <c r="G200" s="79" t="str">
        <f>'Count Summary'!$X$19</f>
        <v xml:space="preserve"> 17:45 - 18:00</v>
      </c>
      <c r="H200" s="79" t="str">
        <f>'Count Summary'!B41</f>
        <v>1_22</v>
      </c>
      <c r="I200" s="81" t="str">
        <f>'Count Summary'!C41</f>
        <v>Pitt St Crossing</v>
      </c>
      <c r="J200" s="82">
        <f>'Count Summary'!X41</f>
        <v>0</v>
      </c>
    </row>
    <row r="201" spans="1:10" x14ac:dyDescent="0.2">
      <c r="A201" s="78">
        <v>198</v>
      </c>
      <c r="B201" s="79">
        <f>'Count Summary'!$C$6</f>
        <v>1</v>
      </c>
      <c r="C201" s="79" t="str">
        <f>'Count Summary'!$C$7</f>
        <v>Broadway / Lee St / Quay St / George St / Pitt St</v>
      </c>
      <c r="D201" s="80">
        <f>'Count Summary'!$C$8</f>
        <v>40267</v>
      </c>
      <c r="E201" s="91">
        <v>0.73958333333333337</v>
      </c>
      <c r="F201" s="79" t="s">
        <v>47</v>
      </c>
      <c r="G201" s="79" t="str">
        <f>'Count Summary'!$X$19</f>
        <v xml:space="preserve"> 17:45 - 18:00</v>
      </c>
      <c r="H201" s="79" t="str">
        <f>'Count Summary'!B42</f>
        <v>1_23</v>
      </c>
      <c r="I201" s="81" t="str">
        <f>'Count Summary'!C42</f>
        <v>George St Crossing</v>
      </c>
      <c r="J201" s="82">
        <f>'Count Summary'!X42</f>
        <v>0</v>
      </c>
    </row>
    <row r="202" spans="1:10" x14ac:dyDescent="0.2">
      <c r="A202" s="78">
        <v>199</v>
      </c>
      <c r="B202" s="79">
        <f>'Count Summary'!$C$6</f>
        <v>1</v>
      </c>
      <c r="C202" s="79" t="str">
        <f>'Count Summary'!$C$7</f>
        <v>Broadway / Lee St / Quay St / George St / Pitt St</v>
      </c>
      <c r="D202" s="80">
        <f>'Count Summary'!$C$8</f>
        <v>40267</v>
      </c>
      <c r="E202" s="91">
        <v>0.73958333333333337</v>
      </c>
      <c r="F202" s="79" t="s">
        <v>47</v>
      </c>
      <c r="G202" s="79" t="str">
        <f>'Count Summary'!$X$19</f>
        <v xml:space="preserve"> 17:45 - 18:00</v>
      </c>
      <c r="H202" s="79" t="str">
        <f>'Count Summary'!B43</f>
        <v>1_24</v>
      </c>
      <c r="I202" s="81" t="str">
        <f>'Count Summary'!C43</f>
        <v>Quay St Crossing</v>
      </c>
      <c r="J202" s="82">
        <f>'Count Summary'!X43</f>
        <v>0</v>
      </c>
    </row>
    <row r="203" spans="1:10" x14ac:dyDescent="0.2">
      <c r="A203" s="78">
        <v>200</v>
      </c>
      <c r="B203" s="79">
        <f>'Count Summary'!$C$6</f>
        <v>1</v>
      </c>
      <c r="C203" s="79" t="str">
        <f>'Count Summary'!$C$7</f>
        <v>Broadway / Lee St / Quay St / George St / Pitt St</v>
      </c>
      <c r="D203" s="80">
        <f>'Count Summary'!$C$8</f>
        <v>40267</v>
      </c>
      <c r="E203" s="91">
        <v>0.73958333333333337</v>
      </c>
      <c r="F203" s="79" t="s">
        <v>47</v>
      </c>
      <c r="G203" s="79" t="str">
        <f>'Count Summary'!$X$19</f>
        <v xml:space="preserve"> 17:45 - 18:00</v>
      </c>
      <c r="H203" s="79" t="str">
        <f>'Count Summary'!B44</f>
        <v>1_25</v>
      </c>
      <c r="I203" s="81" t="str">
        <f>'Count Summary'!C44</f>
        <v>Broadway St Crossing</v>
      </c>
      <c r="J203" s="82">
        <f>'Count Summary'!X44</f>
        <v>0</v>
      </c>
    </row>
    <row r="204" spans="1:10" x14ac:dyDescent="0.2">
      <c r="A204" s="78">
        <v>201</v>
      </c>
      <c r="B204" s="79">
        <f>'Count Summary'!$C$6</f>
        <v>1</v>
      </c>
      <c r="C204" s="79" t="str">
        <f>'Count Summary'!$C$7</f>
        <v>Broadway / Lee St / Quay St / George St / Pitt St</v>
      </c>
      <c r="D204" s="80">
        <f>'Count Summary'!$C$8</f>
        <v>40267</v>
      </c>
      <c r="E204" s="91">
        <v>0.75</v>
      </c>
      <c r="F204" s="79" t="s">
        <v>47</v>
      </c>
      <c r="G204" s="79" t="str">
        <f>'Count Summary'!$Y$19</f>
        <v xml:space="preserve"> 18:00 - 18:15</v>
      </c>
      <c r="H204" s="79" t="str">
        <f>'Count Summary'!B20</f>
        <v>1_01</v>
      </c>
      <c r="I204" s="81" t="str">
        <f>'Count Summary'!C20</f>
        <v>Lee St LT</v>
      </c>
      <c r="J204" s="82">
        <f>'Count Summary'!Y20</f>
        <v>0</v>
      </c>
    </row>
    <row r="205" spans="1:10" x14ac:dyDescent="0.2">
      <c r="A205" s="78">
        <v>202</v>
      </c>
      <c r="B205" s="79">
        <f>'Count Summary'!$C$6</f>
        <v>1</v>
      </c>
      <c r="C205" s="79" t="str">
        <f>'Count Summary'!$C$7</f>
        <v>Broadway / Lee St / Quay St / George St / Pitt St</v>
      </c>
      <c r="D205" s="80">
        <f>'Count Summary'!$C$8</f>
        <v>40267</v>
      </c>
      <c r="E205" s="91">
        <v>0.75</v>
      </c>
      <c r="F205" s="79" t="s">
        <v>47</v>
      </c>
      <c r="G205" s="79" t="str">
        <f>'Count Summary'!$Y$19</f>
        <v xml:space="preserve"> 18:00 - 18:15</v>
      </c>
      <c r="H205" s="79" t="str">
        <f>'Count Summary'!B21</f>
        <v>1_02</v>
      </c>
      <c r="I205" s="81" t="str">
        <f>'Count Summary'!C21</f>
        <v>Lee St SLT</v>
      </c>
      <c r="J205" s="82">
        <f>'Count Summary'!Y21</f>
        <v>0</v>
      </c>
    </row>
    <row r="206" spans="1:10" x14ac:dyDescent="0.2">
      <c r="A206" s="78">
        <v>203</v>
      </c>
      <c r="B206" s="79">
        <f>'Count Summary'!$C$6</f>
        <v>1</v>
      </c>
      <c r="C206" s="79" t="str">
        <f>'Count Summary'!$C$7</f>
        <v>Broadway / Lee St / Quay St / George St / Pitt St</v>
      </c>
      <c r="D206" s="80">
        <f>'Count Summary'!$C$8</f>
        <v>40267</v>
      </c>
      <c r="E206" s="91">
        <v>0.75</v>
      </c>
      <c r="F206" s="79" t="s">
        <v>47</v>
      </c>
      <c r="G206" s="79" t="str">
        <f>'Count Summary'!$Y$19</f>
        <v xml:space="preserve"> 18:00 - 18:15</v>
      </c>
      <c r="H206" s="79" t="str">
        <f>'Count Summary'!B22</f>
        <v>1_03</v>
      </c>
      <c r="I206" s="81" t="str">
        <f>'Count Summary'!C22</f>
        <v>Lee St SRT</v>
      </c>
      <c r="J206" s="82">
        <f>'Count Summary'!Y22</f>
        <v>0</v>
      </c>
    </row>
    <row r="207" spans="1:10" x14ac:dyDescent="0.2">
      <c r="A207" s="78">
        <v>204</v>
      </c>
      <c r="B207" s="79">
        <f>'Count Summary'!$C$6</f>
        <v>1</v>
      </c>
      <c r="C207" s="79" t="str">
        <f>'Count Summary'!$C$7</f>
        <v>Broadway / Lee St / Quay St / George St / Pitt St</v>
      </c>
      <c r="D207" s="80">
        <f>'Count Summary'!$C$8</f>
        <v>40267</v>
      </c>
      <c r="E207" s="91">
        <v>0.75</v>
      </c>
      <c r="F207" s="79" t="s">
        <v>47</v>
      </c>
      <c r="G207" s="79" t="str">
        <f>'Count Summary'!$Y$19</f>
        <v xml:space="preserve"> 18:00 - 18:15</v>
      </c>
      <c r="H207" s="79" t="str">
        <f>'Count Summary'!B23</f>
        <v>1_04</v>
      </c>
      <c r="I207" s="81" t="str">
        <f>'Count Summary'!C23</f>
        <v>Lee St RT</v>
      </c>
      <c r="J207" s="82">
        <f>'Count Summary'!Y23</f>
        <v>0</v>
      </c>
    </row>
    <row r="208" spans="1:10" x14ac:dyDescent="0.2">
      <c r="A208" s="78">
        <v>205</v>
      </c>
      <c r="B208" s="79">
        <f>'Count Summary'!$C$6</f>
        <v>1</v>
      </c>
      <c r="C208" s="79" t="str">
        <f>'Count Summary'!$C$7</f>
        <v>Broadway / Lee St / Quay St / George St / Pitt St</v>
      </c>
      <c r="D208" s="80">
        <f>'Count Summary'!$C$8</f>
        <v>40267</v>
      </c>
      <c r="E208" s="91">
        <v>0.75</v>
      </c>
      <c r="F208" s="79" t="s">
        <v>47</v>
      </c>
      <c r="G208" s="79" t="str">
        <f>'Count Summary'!$Y$19</f>
        <v xml:space="preserve"> 18:00 - 18:15</v>
      </c>
      <c r="H208" s="79" t="str">
        <f>'Count Summary'!B24</f>
        <v>1_05</v>
      </c>
      <c r="I208" s="81" t="str">
        <f>'Count Summary'!C24</f>
        <v>Pitt St LT</v>
      </c>
      <c r="J208" s="82">
        <f>'Count Summary'!Y24</f>
        <v>1</v>
      </c>
    </row>
    <row r="209" spans="1:10" x14ac:dyDescent="0.2">
      <c r="A209" s="78">
        <v>206</v>
      </c>
      <c r="B209" s="79">
        <f>'Count Summary'!$C$6</f>
        <v>1</v>
      </c>
      <c r="C209" s="79" t="str">
        <f>'Count Summary'!$C$7</f>
        <v>Broadway / Lee St / Quay St / George St / Pitt St</v>
      </c>
      <c r="D209" s="80">
        <f>'Count Summary'!$C$8</f>
        <v>40267</v>
      </c>
      <c r="E209" s="91">
        <v>0.75</v>
      </c>
      <c r="F209" s="79" t="s">
        <v>47</v>
      </c>
      <c r="G209" s="79" t="str">
        <f>'Count Summary'!$Y$19</f>
        <v xml:space="preserve"> 18:00 - 18:15</v>
      </c>
      <c r="H209" s="79" t="str">
        <f>'Count Summary'!B25</f>
        <v>1_06</v>
      </c>
      <c r="I209" s="81" t="str">
        <f>'Count Summary'!C25</f>
        <v>Pitt St SLT</v>
      </c>
      <c r="J209" s="82">
        <f>'Count Summary'!Y25</f>
        <v>2</v>
      </c>
    </row>
    <row r="210" spans="1:10" x14ac:dyDescent="0.2">
      <c r="A210" s="78">
        <v>207</v>
      </c>
      <c r="B210" s="79">
        <f>'Count Summary'!$C$6</f>
        <v>1</v>
      </c>
      <c r="C210" s="79" t="str">
        <f>'Count Summary'!$C$7</f>
        <v>Broadway / Lee St / Quay St / George St / Pitt St</v>
      </c>
      <c r="D210" s="80">
        <f>'Count Summary'!$C$8</f>
        <v>40267</v>
      </c>
      <c r="E210" s="91">
        <v>0.75</v>
      </c>
      <c r="F210" s="79" t="s">
        <v>47</v>
      </c>
      <c r="G210" s="79" t="str">
        <f>'Count Summary'!$Y$19</f>
        <v xml:space="preserve"> 18:00 - 18:15</v>
      </c>
      <c r="H210" s="79" t="str">
        <f>'Count Summary'!B26</f>
        <v>1_07</v>
      </c>
      <c r="I210" s="81" t="str">
        <f>'Count Summary'!C26</f>
        <v>Pitt St SRT</v>
      </c>
      <c r="J210" s="82">
        <f>'Count Summary'!Y26</f>
        <v>0</v>
      </c>
    </row>
    <row r="211" spans="1:10" x14ac:dyDescent="0.2">
      <c r="A211" s="78">
        <v>208</v>
      </c>
      <c r="B211" s="79">
        <f>'Count Summary'!$C$6</f>
        <v>1</v>
      </c>
      <c r="C211" s="79" t="str">
        <f>'Count Summary'!$C$7</f>
        <v>Broadway / Lee St / Quay St / George St / Pitt St</v>
      </c>
      <c r="D211" s="80">
        <f>'Count Summary'!$C$8</f>
        <v>40267</v>
      </c>
      <c r="E211" s="91">
        <v>0.75</v>
      </c>
      <c r="F211" s="79" t="s">
        <v>47</v>
      </c>
      <c r="G211" s="79" t="str">
        <f>'Count Summary'!$Y$19</f>
        <v xml:space="preserve"> 18:00 - 18:15</v>
      </c>
      <c r="H211" s="79" t="str">
        <f>'Count Summary'!B27</f>
        <v>1_08</v>
      </c>
      <c r="I211" s="81" t="str">
        <f>'Count Summary'!C27</f>
        <v>Pitt St RT</v>
      </c>
      <c r="J211" s="82">
        <f>'Count Summary'!Y27</f>
        <v>0</v>
      </c>
    </row>
    <row r="212" spans="1:10" x14ac:dyDescent="0.2">
      <c r="A212" s="78">
        <v>209</v>
      </c>
      <c r="B212" s="79">
        <f>'Count Summary'!$C$6</f>
        <v>1</v>
      </c>
      <c r="C212" s="79" t="str">
        <f>'Count Summary'!$C$7</f>
        <v>Broadway / Lee St / Quay St / George St / Pitt St</v>
      </c>
      <c r="D212" s="80">
        <f>'Count Summary'!$C$8</f>
        <v>40267</v>
      </c>
      <c r="E212" s="91">
        <v>0.75</v>
      </c>
      <c r="F212" s="79" t="s">
        <v>47</v>
      </c>
      <c r="G212" s="79" t="str">
        <f>'Count Summary'!$Y$19</f>
        <v xml:space="preserve"> 18:00 - 18:15</v>
      </c>
      <c r="H212" s="79" t="str">
        <f>'Count Summary'!B28</f>
        <v>1_09</v>
      </c>
      <c r="I212" s="81" t="str">
        <f>'Count Summary'!C28</f>
        <v>George St LT</v>
      </c>
      <c r="J212" s="82">
        <f>'Count Summary'!Y28</f>
        <v>0</v>
      </c>
    </row>
    <row r="213" spans="1:10" x14ac:dyDescent="0.2">
      <c r="A213" s="78">
        <v>210</v>
      </c>
      <c r="B213" s="79">
        <f>'Count Summary'!$C$6</f>
        <v>1</v>
      </c>
      <c r="C213" s="79" t="str">
        <f>'Count Summary'!$C$7</f>
        <v>Broadway / Lee St / Quay St / George St / Pitt St</v>
      </c>
      <c r="D213" s="80">
        <f>'Count Summary'!$C$8</f>
        <v>40267</v>
      </c>
      <c r="E213" s="91">
        <v>0.75</v>
      </c>
      <c r="F213" s="79" t="s">
        <v>47</v>
      </c>
      <c r="G213" s="79" t="str">
        <f>'Count Summary'!$Y$19</f>
        <v xml:space="preserve"> 18:00 - 18:15</v>
      </c>
      <c r="H213" s="79" t="str">
        <f>'Count Summary'!B29</f>
        <v>1_10</v>
      </c>
      <c r="I213" s="81" t="str">
        <f>'Count Summary'!C29</f>
        <v>George St SLT</v>
      </c>
      <c r="J213" s="82">
        <f>'Count Summary'!Y29</f>
        <v>3</v>
      </c>
    </row>
    <row r="214" spans="1:10" x14ac:dyDescent="0.2">
      <c r="A214" s="78">
        <v>211</v>
      </c>
      <c r="B214" s="79">
        <f>'Count Summary'!$C$6</f>
        <v>1</v>
      </c>
      <c r="C214" s="79" t="str">
        <f>'Count Summary'!$C$7</f>
        <v>Broadway / Lee St / Quay St / George St / Pitt St</v>
      </c>
      <c r="D214" s="80">
        <f>'Count Summary'!$C$8</f>
        <v>40267</v>
      </c>
      <c r="E214" s="91">
        <v>0.75</v>
      </c>
      <c r="F214" s="79" t="s">
        <v>47</v>
      </c>
      <c r="G214" s="79" t="str">
        <f>'Count Summary'!$Y$19</f>
        <v xml:space="preserve"> 18:00 - 18:15</v>
      </c>
      <c r="H214" s="79" t="str">
        <f>'Count Summary'!B30</f>
        <v>1_11</v>
      </c>
      <c r="I214" s="81" t="str">
        <f>'Count Summary'!C30</f>
        <v>George St SRT</v>
      </c>
      <c r="J214" s="82">
        <f>'Count Summary'!Y30</f>
        <v>3</v>
      </c>
    </row>
    <row r="215" spans="1:10" x14ac:dyDescent="0.2">
      <c r="A215" s="78">
        <v>212</v>
      </c>
      <c r="B215" s="79">
        <f>'Count Summary'!$C$6</f>
        <v>1</v>
      </c>
      <c r="C215" s="79" t="str">
        <f>'Count Summary'!$C$7</f>
        <v>Broadway / Lee St / Quay St / George St / Pitt St</v>
      </c>
      <c r="D215" s="80">
        <f>'Count Summary'!$C$8</f>
        <v>40267</v>
      </c>
      <c r="E215" s="91">
        <v>0.75</v>
      </c>
      <c r="F215" s="79" t="s">
        <v>47</v>
      </c>
      <c r="G215" s="79" t="str">
        <f>'Count Summary'!$Y$19</f>
        <v xml:space="preserve"> 18:00 - 18:15</v>
      </c>
      <c r="H215" s="79" t="str">
        <f>'Count Summary'!B31</f>
        <v>1_12</v>
      </c>
      <c r="I215" s="81" t="str">
        <f>'Count Summary'!C31</f>
        <v>George St RT</v>
      </c>
      <c r="J215" s="82">
        <f>'Count Summary'!Y31</f>
        <v>0</v>
      </c>
    </row>
    <row r="216" spans="1:10" x14ac:dyDescent="0.2">
      <c r="A216" s="78">
        <v>213</v>
      </c>
      <c r="B216" s="79">
        <f>'Count Summary'!$C$6</f>
        <v>1</v>
      </c>
      <c r="C216" s="79" t="str">
        <f>'Count Summary'!$C$7</f>
        <v>Broadway / Lee St / Quay St / George St / Pitt St</v>
      </c>
      <c r="D216" s="80">
        <f>'Count Summary'!$C$8</f>
        <v>40267</v>
      </c>
      <c r="E216" s="91">
        <v>0.75</v>
      </c>
      <c r="F216" s="79" t="s">
        <v>47</v>
      </c>
      <c r="G216" s="79" t="str">
        <f>'Count Summary'!$Y$19</f>
        <v xml:space="preserve"> 18:00 - 18:15</v>
      </c>
      <c r="H216" s="79" t="str">
        <f>'Count Summary'!B32</f>
        <v>1_13</v>
      </c>
      <c r="I216" s="81" t="str">
        <f>'Count Summary'!C32</f>
        <v>Quay St LT</v>
      </c>
      <c r="J216" s="82">
        <f>'Count Summary'!Y32</f>
        <v>0</v>
      </c>
    </row>
    <row r="217" spans="1:10" x14ac:dyDescent="0.2">
      <c r="A217" s="78">
        <v>214</v>
      </c>
      <c r="B217" s="79">
        <f>'Count Summary'!$C$6</f>
        <v>1</v>
      </c>
      <c r="C217" s="79" t="str">
        <f>'Count Summary'!$C$7</f>
        <v>Broadway / Lee St / Quay St / George St / Pitt St</v>
      </c>
      <c r="D217" s="80">
        <f>'Count Summary'!$C$8</f>
        <v>40267</v>
      </c>
      <c r="E217" s="91">
        <v>0.75</v>
      </c>
      <c r="F217" s="79" t="s">
        <v>47</v>
      </c>
      <c r="G217" s="79" t="str">
        <f>'Count Summary'!$Y$19</f>
        <v xml:space="preserve"> 18:00 - 18:15</v>
      </c>
      <c r="H217" s="79" t="str">
        <f>'Count Summary'!B33</f>
        <v>1_14</v>
      </c>
      <c r="I217" s="81" t="str">
        <f>'Count Summary'!C33</f>
        <v>Quay St SLT</v>
      </c>
      <c r="J217" s="82">
        <f>'Count Summary'!Y33</f>
        <v>0</v>
      </c>
    </row>
    <row r="218" spans="1:10" x14ac:dyDescent="0.2">
      <c r="A218" s="78">
        <v>215</v>
      </c>
      <c r="B218" s="79">
        <f>'Count Summary'!$C$6</f>
        <v>1</v>
      </c>
      <c r="C218" s="79" t="str">
        <f>'Count Summary'!$C$7</f>
        <v>Broadway / Lee St / Quay St / George St / Pitt St</v>
      </c>
      <c r="D218" s="80">
        <f>'Count Summary'!$C$8</f>
        <v>40267</v>
      </c>
      <c r="E218" s="91">
        <v>0.75</v>
      </c>
      <c r="F218" s="79" t="s">
        <v>47</v>
      </c>
      <c r="G218" s="79" t="str">
        <f>'Count Summary'!$Y$19</f>
        <v xml:space="preserve"> 18:00 - 18:15</v>
      </c>
      <c r="H218" s="79" t="str">
        <f>'Count Summary'!B34</f>
        <v>1_15</v>
      </c>
      <c r="I218" s="81" t="str">
        <f>'Count Summary'!C34</f>
        <v>Quay St SRT</v>
      </c>
      <c r="J218" s="82">
        <f>'Count Summary'!Y34</f>
        <v>0</v>
      </c>
    </row>
    <row r="219" spans="1:10" x14ac:dyDescent="0.2">
      <c r="A219" s="78">
        <v>216</v>
      </c>
      <c r="B219" s="79">
        <f>'Count Summary'!$C$6</f>
        <v>1</v>
      </c>
      <c r="C219" s="79" t="str">
        <f>'Count Summary'!$C$7</f>
        <v>Broadway / Lee St / Quay St / George St / Pitt St</v>
      </c>
      <c r="D219" s="80">
        <f>'Count Summary'!$C$8</f>
        <v>40267</v>
      </c>
      <c r="E219" s="91">
        <v>0.75</v>
      </c>
      <c r="F219" s="79" t="s">
        <v>47</v>
      </c>
      <c r="G219" s="79" t="str">
        <f>'Count Summary'!$Y$19</f>
        <v xml:space="preserve"> 18:00 - 18:15</v>
      </c>
      <c r="H219" s="79" t="str">
        <f>'Count Summary'!B35</f>
        <v>1_16</v>
      </c>
      <c r="I219" s="81" t="str">
        <f>'Count Summary'!C35</f>
        <v>Quay St RT</v>
      </c>
      <c r="J219" s="82">
        <f>'Count Summary'!Y35</f>
        <v>0</v>
      </c>
    </row>
    <row r="220" spans="1:10" x14ac:dyDescent="0.2">
      <c r="A220" s="78">
        <v>217</v>
      </c>
      <c r="B220" s="79">
        <f>'Count Summary'!$C$6</f>
        <v>1</v>
      </c>
      <c r="C220" s="79" t="str">
        <f>'Count Summary'!$C$7</f>
        <v>Broadway / Lee St / Quay St / George St / Pitt St</v>
      </c>
      <c r="D220" s="80">
        <f>'Count Summary'!$C$8</f>
        <v>40267</v>
      </c>
      <c r="E220" s="91">
        <v>0.75</v>
      </c>
      <c r="F220" s="79" t="s">
        <v>47</v>
      </c>
      <c r="G220" s="79" t="str">
        <f>'Count Summary'!$Y$19</f>
        <v xml:space="preserve"> 18:00 - 18:15</v>
      </c>
      <c r="H220" s="79" t="str">
        <f>'Count Summary'!B36</f>
        <v>1_17</v>
      </c>
      <c r="I220" s="81" t="str">
        <f>'Count Summary'!C36</f>
        <v>Broadway St LT</v>
      </c>
      <c r="J220" s="82">
        <f>'Count Summary'!Y36</f>
        <v>0</v>
      </c>
    </row>
    <row r="221" spans="1:10" x14ac:dyDescent="0.2">
      <c r="A221" s="78">
        <v>218</v>
      </c>
      <c r="B221" s="79">
        <f>'Count Summary'!$C$6</f>
        <v>1</v>
      </c>
      <c r="C221" s="79" t="str">
        <f>'Count Summary'!$C$7</f>
        <v>Broadway / Lee St / Quay St / George St / Pitt St</v>
      </c>
      <c r="D221" s="80">
        <f>'Count Summary'!$C$8</f>
        <v>40267</v>
      </c>
      <c r="E221" s="91">
        <v>0.75</v>
      </c>
      <c r="F221" s="79" t="s">
        <v>47</v>
      </c>
      <c r="G221" s="79" t="str">
        <f>'Count Summary'!$Y$19</f>
        <v xml:space="preserve"> 18:00 - 18:15</v>
      </c>
      <c r="H221" s="79" t="str">
        <f>'Count Summary'!B37</f>
        <v>1_18</v>
      </c>
      <c r="I221" s="81" t="str">
        <f>'Count Summary'!C37</f>
        <v>Broadway St SLT</v>
      </c>
      <c r="J221" s="82">
        <f>'Count Summary'!Y37</f>
        <v>0</v>
      </c>
    </row>
    <row r="222" spans="1:10" x14ac:dyDescent="0.2">
      <c r="A222" s="78">
        <v>219</v>
      </c>
      <c r="B222" s="79">
        <f>'Count Summary'!$C$6</f>
        <v>1</v>
      </c>
      <c r="C222" s="79" t="str">
        <f>'Count Summary'!$C$7</f>
        <v>Broadway / Lee St / Quay St / George St / Pitt St</v>
      </c>
      <c r="D222" s="80">
        <f>'Count Summary'!$C$8</f>
        <v>40267</v>
      </c>
      <c r="E222" s="91">
        <v>0.75</v>
      </c>
      <c r="F222" s="79" t="s">
        <v>47</v>
      </c>
      <c r="G222" s="79" t="str">
        <f>'Count Summary'!$Y$19</f>
        <v xml:space="preserve"> 18:00 - 18:15</v>
      </c>
      <c r="H222" s="79" t="str">
        <f>'Count Summary'!B38</f>
        <v>1_19</v>
      </c>
      <c r="I222" s="81" t="str">
        <f>'Count Summary'!C38</f>
        <v>Broadway St SRT</v>
      </c>
      <c r="J222" s="82">
        <f>'Count Summary'!Y38</f>
        <v>2</v>
      </c>
    </row>
    <row r="223" spans="1:10" x14ac:dyDescent="0.2">
      <c r="A223" s="78">
        <v>220</v>
      </c>
      <c r="B223" s="79">
        <f>'Count Summary'!$C$6</f>
        <v>1</v>
      </c>
      <c r="C223" s="79" t="str">
        <f>'Count Summary'!$C$7</f>
        <v>Broadway / Lee St / Quay St / George St / Pitt St</v>
      </c>
      <c r="D223" s="80">
        <f>'Count Summary'!$C$8</f>
        <v>40267</v>
      </c>
      <c r="E223" s="91">
        <v>0.75</v>
      </c>
      <c r="F223" s="79" t="s">
        <v>47</v>
      </c>
      <c r="G223" s="79" t="str">
        <f>'Count Summary'!$Y$19</f>
        <v xml:space="preserve"> 18:00 - 18:15</v>
      </c>
      <c r="H223" s="79" t="str">
        <f>'Count Summary'!B39</f>
        <v>1_20</v>
      </c>
      <c r="I223" s="81" t="str">
        <f>'Count Summary'!C39</f>
        <v>Broadway St RT</v>
      </c>
      <c r="J223" s="82">
        <f>'Count Summary'!Y39</f>
        <v>0</v>
      </c>
    </row>
    <row r="224" spans="1:10" x14ac:dyDescent="0.2">
      <c r="A224" s="78">
        <v>221</v>
      </c>
      <c r="B224" s="79">
        <f>'Count Summary'!$C$6</f>
        <v>1</v>
      </c>
      <c r="C224" s="79" t="str">
        <f>'Count Summary'!$C$7</f>
        <v>Broadway / Lee St / Quay St / George St / Pitt St</v>
      </c>
      <c r="D224" s="80">
        <f>'Count Summary'!$C$8</f>
        <v>40267</v>
      </c>
      <c r="E224" s="91">
        <v>0.75</v>
      </c>
      <c r="F224" s="79" t="s">
        <v>47</v>
      </c>
      <c r="G224" s="79" t="str">
        <f>'Count Summary'!$Y$19</f>
        <v xml:space="preserve"> 18:00 - 18:15</v>
      </c>
      <c r="H224" s="79" t="str">
        <f>'Count Summary'!B40</f>
        <v>1_21</v>
      </c>
      <c r="I224" s="81" t="str">
        <f>'Count Summary'!C40</f>
        <v>Lee St Crossing</v>
      </c>
      <c r="J224" s="82">
        <f>'Count Summary'!Y40</f>
        <v>1</v>
      </c>
    </row>
    <row r="225" spans="1:10" x14ac:dyDescent="0.2">
      <c r="A225" s="78">
        <v>222</v>
      </c>
      <c r="B225" s="79">
        <f>'Count Summary'!$C$6</f>
        <v>1</v>
      </c>
      <c r="C225" s="79" t="str">
        <f>'Count Summary'!$C$7</f>
        <v>Broadway / Lee St / Quay St / George St / Pitt St</v>
      </c>
      <c r="D225" s="80">
        <f>'Count Summary'!$C$8</f>
        <v>40267</v>
      </c>
      <c r="E225" s="91">
        <v>0.75</v>
      </c>
      <c r="F225" s="79" t="s">
        <v>47</v>
      </c>
      <c r="G225" s="79" t="str">
        <f>'Count Summary'!$Y$19</f>
        <v xml:space="preserve"> 18:00 - 18:15</v>
      </c>
      <c r="H225" s="79" t="str">
        <f>'Count Summary'!B41</f>
        <v>1_22</v>
      </c>
      <c r="I225" s="81" t="str">
        <f>'Count Summary'!C41</f>
        <v>Pitt St Crossing</v>
      </c>
      <c r="J225" s="82">
        <f>'Count Summary'!Y41</f>
        <v>1</v>
      </c>
    </row>
    <row r="226" spans="1:10" x14ac:dyDescent="0.2">
      <c r="A226" s="78">
        <v>223</v>
      </c>
      <c r="B226" s="79">
        <f>'Count Summary'!$C$6</f>
        <v>1</v>
      </c>
      <c r="C226" s="79" t="str">
        <f>'Count Summary'!$C$7</f>
        <v>Broadway / Lee St / Quay St / George St / Pitt St</v>
      </c>
      <c r="D226" s="80">
        <f>'Count Summary'!$C$8</f>
        <v>40267</v>
      </c>
      <c r="E226" s="91">
        <v>0.75</v>
      </c>
      <c r="F226" s="79" t="s">
        <v>47</v>
      </c>
      <c r="G226" s="79" t="str">
        <f>'Count Summary'!$Y$19</f>
        <v xml:space="preserve"> 18:00 - 18:15</v>
      </c>
      <c r="H226" s="79" t="str">
        <f>'Count Summary'!B42</f>
        <v>1_23</v>
      </c>
      <c r="I226" s="81" t="str">
        <f>'Count Summary'!C42</f>
        <v>George St Crossing</v>
      </c>
      <c r="J226" s="82">
        <f>'Count Summary'!Y42</f>
        <v>0</v>
      </c>
    </row>
    <row r="227" spans="1:10" x14ac:dyDescent="0.2">
      <c r="A227" s="78">
        <v>224</v>
      </c>
      <c r="B227" s="79">
        <f>'Count Summary'!$C$6</f>
        <v>1</v>
      </c>
      <c r="C227" s="79" t="str">
        <f>'Count Summary'!$C$7</f>
        <v>Broadway / Lee St / Quay St / George St / Pitt St</v>
      </c>
      <c r="D227" s="80">
        <f>'Count Summary'!$C$8</f>
        <v>40267</v>
      </c>
      <c r="E227" s="91">
        <v>0.75</v>
      </c>
      <c r="F227" s="79" t="s">
        <v>47</v>
      </c>
      <c r="G227" s="79" t="str">
        <f>'Count Summary'!$Y$19</f>
        <v xml:space="preserve"> 18:00 - 18:15</v>
      </c>
      <c r="H227" s="79" t="str">
        <f>'Count Summary'!B43</f>
        <v>1_24</v>
      </c>
      <c r="I227" s="81" t="str">
        <f>'Count Summary'!C43</f>
        <v>Quay St Crossing</v>
      </c>
      <c r="J227" s="82">
        <f>'Count Summary'!Y43</f>
        <v>0</v>
      </c>
    </row>
    <row r="228" spans="1:10" x14ac:dyDescent="0.2">
      <c r="A228" s="78">
        <v>225</v>
      </c>
      <c r="B228" s="79">
        <f>'Count Summary'!$C$6</f>
        <v>1</v>
      </c>
      <c r="C228" s="79" t="str">
        <f>'Count Summary'!$C$7</f>
        <v>Broadway / Lee St / Quay St / George St / Pitt St</v>
      </c>
      <c r="D228" s="80">
        <f>'Count Summary'!$C$8</f>
        <v>40267</v>
      </c>
      <c r="E228" s="91">
        <v>0.75</v>
      </c>
      <c r="F228" s="79" t="s">
        <v>47</v>
      </c>
      <c r="G228" s="79" t="str">
        <f>'Count Summary'!$Y$19</f>
        <v xml:space="preserve"> 18:00 - 18:15</v>
      </c>
      <c r="H228" s="79" t="str">
        <f>'Count Summary'!B44</f>
        <v>1_25</v>
      </c>
      <c r="I228" s="81" t="str">
        <f>'Count Summary'!C44</f>
        <v>Broadway St Crossing</v>
      </c>
      <c r="J228" s="82">
        <f>'Count Summary'!Y44</f>
        <v>0</v>
      </c>
    </row>
    <row r="229" spans="1:10" x14ac:dyDescent="0.2">
      <c r="A229" s="78">
        <v>226</v>
      </c>
      <c r="B229" s="79">
        <f>'Count Summary'!$C$6</f>
        <v>1</v>
      </c>
      <c r="C229" s="79" t="str">
        <f>'Count Summary'!$C$7</f>
        <v>Broadway / Lee St / Quay St / George St / Pitt St</v>
      </c>
      <c r="D229" s="80">
        <f>'Count Summary'!$C$8</f>
        <v>40267</v>
      </c>
      <c r="E229" s="91">
        <v>0.76041666666666663</v>
      </c>
      <c r="F229" s="79" t="s">
        <v>47</v>
      </c>
      <c r="G229" s="79" t="str">
        <f>'Count Summary'!$Z$19</f>
        <v xml:space="preserve"> 18:15 - 18:30</v>
      </c>
      <c r="H229" s="79" t="str">
        <f>'Count Summary'!B20</f>
        <v>1_01</v>
      </c>
      <c r="I229" s="81" t="str">
        <f>'Count Summary'!C20</f>
        <v>Lee St LT</v>
      </c>
      <c r="J229" s="82">
        <f>'Count Summary'!Z20</f>
        <v>0</v>
      </c>
    </row>
    <row r="230" spans="1:10" x14ac:dyDescent="0.2">
      <c r="A230" s="78">
        <v>227</v>
      </c>
      <c r="B230" s="79">
        <f>'Count Summary'!$C$6</f>
        <v>1</v>
      </c>
      <c r="C230" s="79" t="str">
        <f>'Count Summary'!$C$7</f>
        <v>Broadway / Lee St / Quay St / George St / Pitt St</v>
      </c>
      <c r="D230" s="80">
        <f>'Count Summary'!$C$8</f>
        <v>40267</v>
      </c>
      <c r="E230" s="91">
        <v>0.76041666666666663</v>
      </c>
      <c r="F230" s="79" t="s">
        <v>47</v>
      </c>
      <c r="G230" s="79" t="str">
        <f>'Count Summary'!$Z$19</f>
        <v xml:space="preserve"> 18:15 - 18:30</v>
      </c>
      <c r="H230" s="79" t="str">
        <f>'Count Summary'!B21</f>
        <v>1_02</v>
      </c>
      <c r="I230" s="81" t="str">
        <f>'Count Summary'!C21</f>
        <v>Lee St SLT</v>
      </c>
      <c r="J230" s="82">
        <f>'Count Summary'!Z21</f>
        <v>0</v>
      </c>
    </row>
    <row r="231" spans="1:10" x14ac:dyDescent="0.2">
      <c r="A231" s="78">
        <v>228</v>
      </c>
      <c r="B231" s="79">
        <f>'Count Summary'!$C$6</f>
        <v>1</v>
      </c>
      <c r="C231" s="79" t="str">
        <f>'Count Summary'!$C$7</f>
        <v>Broadway / Lee St / Quay St / George St / Pitt St</v>
      </c>
      <c r="D231" s="80">
        <f>'Count Summary'!$C$8</f>
        <v>40267</v>
      </c>
      <c r="E231" s="91">
        <v>0.76041666666666663</v>
      </c>
      <c r="F231" s="79" t="s">
        <v>47</v>
      </c>
      <c r="G231" s="79" t="str">
        <f>'Count Summary'!$Z$19</f>
        <v xml:space="preserve"> 18:15 - 18:30</v>
      </c>
      <c r="H231" s="79" t="str">
        <f>'Count Summary'!B22</f>
        <v>1_03</v>
      </c>
      <c r="I231" s="81" t="str">
        <f>'Count Summary'!C22</f>
        <v>Lee St SRT</v>
      </c>
      <c r="J231" s="82">
        <f>'Count Summary'!Z22</f>
        <v>0</v>
      </c>
    </row>
    <row r="232" spans="1:10" x14ac:dyDescent="0.2">
      <c r="A232" s="78">
        <v>229</v>
      </c>
      <c r="B232" s="79">
        <f>'Count Summary'!$C$6</f>
        <v>1</v>
      </c>
      <c r="C232" s="79" t="str">
        <f>'Count Summary'!$C$7</f>
        <v>Broadway / Lee St / Quay St / George St / Pitt St</v>
      </c>
      <c r="D232" s="80">
        <f>'Count Summary'!$C$8</f>
        <v>40267</v>
      </c>
      <c r="E232" s="91">
        <v>0.76041666666666663</v>
      </c>
      <c r="F232" s="79" t="s">
        <v>47</v>
      </c>
      <c r="G232" s="79" t="str">
        <f>'Count Summary'!$Z$19</f>
        <v xml:space="preserve"> 18:15 - 18:30</v>
      </c>
      <c r="H232" s="79" t="str">
        <f>'Count Summary'!B23</f>
        <v>1_04</v>
      </c>
      <c r="I232" s="81" t="str">
        <f>'Count Summary'!C23</f>
        <v>Lee St RT</v>
      </c>
      <c r="J232" s="82">
        <f>'Count Summary'!Z23</f>
        <v>0</v>
      </c>
    </row>
    <row r="233" spans="1:10" x14ac:dyDescent="0.2">
      <c r="A233" s="78">
        <v>230</v>
      </c>
      <c r="B233" s="79">
        <f>'Count Summary'!$C$6</f>
        <v>1</v>
      </c>
      <c r="C233" s="79" t="str">
        <f>'Count Summary'!$C$7</f>
        <v>Broadway / Lee St / Quay St / George St / Pitt St</v>
      </c>
      <c r="D233" s="80">
        <f>'Count Summary'!$C$8</f>
        <v>40267</v>
      </c>
      <c r="E233" s="91">
        <v>0.76041666666666663</v>
      </c>
      <c r="F233" s="79" t="s">
        <v>47</v>
      </c>
      <c r="G233" s="79" t="str">
        <f>'Count Summary'!$Z$19</f>
        <v xml:space="preserve"> 18:15 - 18:30</v>
      </c>
      <c r="H233" s="79" t="str">
        <f>'Count Summary'!B24</f>
        <v>1_05</v>
      </c>
      <c r="I233" s="81" t="str">
        <f>'Count Summary'!C24</f>
        <v>Pitt St LT</v>
      </c>
      <c r="J233" s="82">
        <f>'Count Summary'!Z24</f>
        <v>2</v>
      </c>
    </row>
    <row r="234" spans="1:10" x14ac:dyDescent="0.2">
      <c r="A234" s="78">
        <v>231</v>
      </c>
      <c r="B234" s="79">
        <f>'Count Summary'!$C$6</f>
        <v>1</v>
      </c>
      <c r="C234" s="79" t="str">
        <f>'Count Summary'!$C$7</f>
        <v>Broadway / Lee St / Quay St / George St / Pitt St</v>
      </c>
      <c r="D234" s="80">
        <f>'Count Summary'!$C$8</f>
        <v>40267</v>
      </c>
      <c r="E234" s="91">
        <v>0.76041666666666663</v>
      </c>
      <c r="F234" s="79" t="s">
        <v>47</v>
      </c>
      <c r="G234" s="79" t="str">
        <f>'Count Summary'!$Z$19</f>
        <v xml:space="preserve"> 18:15 - 18:30</v>
      </c>
      <c r="H234" s="79" t="str">
        <f>'Count Summary'!B25</f>
        <v>1_06</v>
      </c>
      <c r="I234" s="81" t="str">
        <f>'Count Summary'!C25</f>
        <v>Pitt St SLT</v>
      </c>
      <c r="J234" s="82">
        <f>'Count Summary'!Z25</f>
        <v>5</v>
      </c>
    </row>
    <row r="235" spans="1:10" x14ac:dyDescent="0.2">
      <c r="A235" s="78">
        <v>232</v>
      </c>
      <c r="B235" s="79">
        <f>'Count Summary'!$C$6</f>
        <v>1</v>
      </c>
      <c r="C235" s="79" t="str">
        <f>'Count Summary'!$C$7</f>
        <v>Broadway / Lee St / Quay St / George St / Pitt St</v>
      </c>
      <c r="D235" s="80">
        <f>'Count Summary'!$C$8</f>
        <v>40267</v>
      </c>
      <c r="E235" s="91">
        <v>0.76041666666666663</v>
      </c>
      <c r="F235" s="79" t="s">
        <v>47</v>
      </c>
      <c r="G235" s="79" t="str">
        <f>'Count Summary'!$Z$19</f>
        <v xml:space="preserve"> 18:15 - 18:30</v>
      </c>
      <c r="H235" s="79" t="str">
        <f>'Count Summary'!B26</f>
        <v>1_07</v>
      </c>
      <c r="I235" s="81" t="str">
        <f>'Count Summary'!C26</f>
        <v>Pitt St SRT</v>
      </c>
      <c r="J235" s="82">
        <f>'Count Summary'!Z26</f>
        <v>0</v>
      </c>
    </row>
    <row r="236" spans="1:10" x14ac:dyDescent="0.2">
      <c r="A236" s="78">
        <v>233</v>
      </c>
      <c r="B236" s="79">
        <f>'Count Summary'!$C$6</f>
        <v>1</v>
      </c>
      <c r="C236" s="79" t="str">
        <f>'Count Summary'!$C$7</f>
        <v>Broadway / Lee St / Quay St / George St / Pitt St</v>
      </c>
      <c r="D236" s="80">
        <f>'Count Summary'!$C$8</f>
        <v>40267</v>
      </c>
      <c r="E236" s="91">
        <v>0.76041666666666663</v>
      </c>
      <c r="F236" s="79" t="s">
        <v>47</v>
      </c>
      <c r="G236" s="79" t="str">
        <f>'Count Summary'!$Z$19</f>
        <v xml:space="preserve"> 18:15 - 18:30</v>
      </c>
      <c r="H236" s="79" t="str">
        <f>'Count Summary'!B27</f>
        <v>1_08</v>
      </c>
      <c r="I236" s="81" t="str">
        <f>'Count Summary'!C27</f>
        <v>Pitt St RT</v>
      </c>
      <c r="J236" s="82">
        <f>'Count Summary'!Z27</f>
        <v>0</v>
      </c>
    </row>
    <row r="237" spans="1:10" x14ac:dyDescent="0.2">
      <c r="A237" s="78">
        <v>234</v>
      </c>
      <c r="B237" s="79">
        <f>'Count Summary'!$C$6</f>
        <v>1</v>
      </c>
      <c r="C237" s="79" t="str">
        <f>'Count Summary'!$C$7</f>
        <v>Broadway / Lee St / Quay St / George St / Pitt St</v>
      </c>
      <c r="D237" s="80">
        <f>'Count Summary'!$C$8</f>
        <v>40267</v>
      </c>
      <c r="E237" s="91">
        <v>0.76041666666666663</v>
      </c>
      <c r="F237" s="79" t="s">
        <v>47</v>
      </c>
      <c r="G237" s="79" t="str">
        <f>'Count Summary'!$Z$19</f>
        <v xml:space="preserve"> 18:15 - 18:30</v>
      </c>
      <c r="H237" s="79" t="str">
        <f>'Count Summary'!B28</f>
        <v>1_09</v>
      </c>
      <c r="I237" s="81" t="str">
        <f>'Count Summary'!C28</f>
        <v>George St LT</v>
      </c>
      <c r="J237" s="82">
        <f>'Count Summary'!Z28</f>
        <v>0</v>
      </c>
    </row>
    <row r="238" spans="1:10" x14ac:dyDescent="0.2">
      <c r="A238" s="78">
        <v>235</v>
      </c>
      <c r="B238" s="79">
        <f>'Count Summary'!$C$6</f>
        <v>1</v>
      </c>
      <c r="C238" s="79" t="str">
        <f>'Count Summary'!$C$7</f>
        <v>Broadway / Lee St / Quay St / George St / Pitt St</v>
      </c>
      <c r="D238" s="80">
        <f>'Count Summary'!$C$8</f>
        <v>40267</v>
      </c>
      <c r="E238" s="91">
        <v>0.76041666666666663</v>
      </c>
      <c r="F238" s="79" t="s">
        <v>47</v>
      </c>
      <c r="G238" s="79" t="str">
        <f>'Count Summary'!$Z$19</f>
        <v xml:space="preserve"> 18:15 - 18:30</v>
      </c>
      <c r="H238" s="79" t="str">
        <f>'Count Summary'!B29</f>
        <v>1_10</v>
      </c>
      <c r="I238" s="81" t="str">
        <f>'Count Summary'!C29</f>
        <v>George St SLT</v>
      </c>
      <c r="J238" s="82">
        <f>'Count Summary'!Z29</f>
        <v>5</v>
      </c>
    </row>
    <row r="239" spans="1:10" x14ac:dyDescent="0.2">
      <c r="A239" s="78">
        <v>236</v>
      </c>
      <c r="B239" s="79">
        <f>'Count Summary'!$C$6</f>
        <v>1</v>
      </c>
      <c r="C239" s="79" t="str">
        <f>'Count Summary'!$C$7</f>
        <v>Broadway / Lee St / Quay St / George St / Pitt St</v>
      </c>
      <c r="D239" s="80">
        <f>'Count Summary'!$C$8</f>
        <v>40267</v>
      </c>
      <c r="E239" s="91">
        <v>0.76041666666666663</v>
      </c>
      <c r="F239" s="79" t="s">
        <v>47</v>
      </c>
      <c r="G239" s="79" t="str">
        <f>'Count Summary'!$Z$19</f>
        <v xml:space="preserve"> 18:15 - 18:30</v>
      </c>
      <c r="H239" s="79" t="str">
        <f>'Count Summary'!B30</f>
        <v>1_11</v>
      </c>
      <c r="I239" s="81" t="str">
        <f>'Count Summary'!C30</f>
        <v>George St SRT</v>
      </c>
      <c r="J239" s="82">
        <f>'Count Summary'!Z30</f>
        <v>2</v>
      </c>
    </row>
    <row r="240" spans="1:10" x14ac:dyDescent="0.2">
      <c r="A240" s="78">
        <v>237</v>
      </c>
      <c r="B240" s="79">
        <f>'Count Summary'!$C$6</f>
        <v>1</v>
      </c>
      <c r="C240" s="79" t="str">
        <f>'Count Summary'!$C$7</f>
        <v>Broadway / Lee St / Quay St / George St / Pitt St</v>
      </c>
      <c r="D240" s="80">
        <f>'Count Summary'!$C$8</f>
        <v>40267</v>
      </c>
      <c r="E240" s="91">
        <v>0.76041666666666663</v>
      </c>
      <c r="F240" s="79" t="s">
        <v>47</v>
      </c>
      <c r="G240" s="79" t="str">
        <f>'Count Summary'!$Z$19</f>
        <v xml:space="preserve"> 18:15 - 18:30</v>
      </c>
      <c r="H240" s="79" t="str">
        <f>'Count Summary'!B31</f>
        <v>1_12</v>
      </c>
      <c r="I240" s="81" t="str">
        <f>'Count Summary'!C31</f>
        <v>George St RT</v>
      </c>
      <c r="J240" s="82">
        <f>'Count Summary'!Z31</f>
        <v>0</v>
      </c>
    </row>
    <row r="241" spans="1:10" x14ac:dyDescent="0.2">
      <c r="A241" s="78">
        <v>238</v>
      </c>
      <c r="B241" s="79">
        <f>'Count Summary'!$C$6</f>
        <v>1</v>
      </c>
      <c r="C241" s="79" t="str">
        <f>'Count Summary'!$C$7</f>
        <v>Broadway / Lee St / Quay St / George St / Pitt St</v>
      </c>
      <c r="D241" s="80">
        <f>'Count Summary'!$C$8</f>
        <v>40267</v>
      </c>
      <c r="E241" s="91">
        <v>0.76041666666666663</v>
      </c>
      <c r="F241" s="79" t="s">
        <v>47</v>
      </c>
      <c r="G241" s="79" t="str">
        <f>'Count Summary'!$Z$19</f>
        <v xml:space="preserve"> 18:15 - 18:30</v>
      </c>
      <c r="H241" s="79" t="str">
        <f>'Count Summary'!B32</f>
        <v>1_13</v>
      </c>
      <c r="I241" s="81" t="str">
        <f>'Count Summary'!C32</f>
        <v>Quay St LT</v>
      </c>
      <c r="J241" s="82">
        <f>'Count Summary'!Z32</f>
        <v>0</v>
      </c>
    </row>
    <row r="242" spans="1:10" x14ac:dyDescent="0.2">
      <c r="A242" s="78">
        <v>239</v>
      </c>
      <c r="B242" s="79">
        <f>'Count Summary'!$C$6</f>
        <v>1</v>
      </c>
      <c r="C242" s="79" t="str">
        <f>'Count Summary'!$C$7</f>
        <v>Broadway / Lee St / Quay St / George St / Pitt St</v>
      </c>
      <c r="D242" s="80">
        <f>'Count Summary'!$C$8</f>
        <v>40267</v>
      </c>
      <c r="E242" s="91">
        <v>0.76041666666666663</v>
      </c>
      <c r="F242" s="79" t="s">
        <v>47</v>
      </c>
      <c r="G242" s="79" t="str">
        <f>'Count Summary'!$Z$19</f>
        <v xml:space="preserve"> 18:15 - 18:30</v>
      </c>
      <c r="H242" s="79" t="str">
        <f>'Count Summary'!B33</f>
        <v>1_14</v>
      </c>
      <c r="I242" s="81" t="str">
        <f>'Count Summary'!C33</f>
        <v>Quay St SLT</v>
      </c>
      <c r="J242" s="82">
        <f>'Count Summary'!Z33</f>
        <v>0</v>
      </c>
    </row>
    <row r="243" spans="1:10" x14ac:dyDescent="0.2">
      <c r="A243" s="78">
        <v>240</v>
      </c>
      <c r="B243" s="79">
        <f>'Count Summary'!$C$6</f>
        <v>1</v>
      </c>
      <c r="C243" s="79" t="str">
        <f>'Count Summary'!$C$7</f>
        <v>Broadway / Lee St / Quay St / George St / Pitt St</v>
      </c>
      <c r="D243" s="80">
        <f>'Count Summary'!$C$8</f>
        <v>40267</v>
      </c>
      <c r="E243" s="91">
        <v>0.76041666666666663</v>
      </c>
      <c r="F243" s="79" t="s">
        <v>47</v>
      </c>
      <c r="G243" s="79" t="str">
        <f>'Count Summary'!$Z$19</f>
        <v xml:space="preserve"> 18:15 - 18:30</v>
      </c>
      <c r="H243" s="79" t="str">
        <f>'Count Summary'!B34</f>
        <v>1_15</v>
      </c>
      <c r="I243" s="81" t="str">
        <f>'Count Summary'!C34</f>
        <v>Quay St SRT</v>
      </c>
      <c r="J243" s="82">
        <f>'Count Summary'!Z34</f>
        <v>0</v>
      </c>
    </row>
    <row r="244" spans="1:10" x14ac:dyDescent="0.2">
      <c r="A244" s="78">
        <v>241</v>
      </c>
      <c r="B244" s="79">
        <f>'Count Summary'!$C$6</f>
        <v>1</v>
      </c>
      <c r="C244" s="79" t="str">
        <f>'Count Summary'!$C$7</f>
        <v>Broadway / Lee St / Quay St / George St / Pitt St</v>
      </c>
      <c r="D244" s="80">
        <f>'Count Summary'!$C$8</f>
        <v>40267</v>
      </c>
      <c r="E244" s="91">
        <v>0.76041666666666663</v>
      </c>
      <c r="F244" s="79" t="s">
        <v>47</v>
      </c>
      <c r="G244" s="79" t="str">
        <f>'Count Summary'!$Z$19</f>
        <v xml:space="preserve"> 18:15 - 18:30</v>
      </c>
      <c r="H244" s="79" t="str">
        <f>'Count Summary'!B35</f>
        <v>1_16</v>
      </c>
      <c r="I244" s="81" t="str">
        <f>'Count Summary'!C35</f>
        <v>Quay St RT</v>
      </c>
      <c r="J244" s="82">
        <f>'Count Summary'!Z35</f>
        <v>0</v>
      </c>
    </row>
    <row r="245" spans="1:10" x14ac:dyDescent="0.2">
      <c r="A245" s="78">
        <v>242</v>
      </c>
      <c r="B245" s="79">
        <f>'Count Summary'!$C$6</f>
        <v>1</v>
      </c>
      <c r="C245" s="79" t="str">
        <f>'Count Summary'!$C$7</f>
        <v>Broadway / Lee St / Quay St / George St / Pitt St</v>
      </c>
      <c r="D245" s="80">
        <f>'Count Summary'!$C$8</f>
        <v>40267</v>
      </c>
      <c r="E245" s="91">
        <v>0.76041666666666663</v>
      </c>
      <c r="F245" s="79" t="s">
        <v>47</v>
      </c>
      <c r="G245" s="79" t="str">
        <f>'Count Summary'!$Z$19</f>
        <v xml:space="preserve"> 18:15 - 18:30</v>
      </c>
      <c r="H245" s="79" t="str">
        <f>'Count Summary'!B36</f>
        <v>1_17</v>
      </c>
      <c r="I245" s="81" t="str">
        <f>'Count Summary'!C36</f>
        <v>Broadway St LT</v>
      </c>
      <c r="J245" s="82">
        <f>'Count Summary'!Z36</f>
        <v>0</v>
      </c>
    </row>
    <row r="246" spans="1:10" x14ac:dyDescent="0.2">
      <c r="A246" s="78">
        <v>243</v>
      </c>
      <c r="B246" s="79">
        <f>'Count Summary'!$C$6</f>
        <v>1</v>
      </c>
      <c r="C246" s="79" t="str">
        <f>'Count Summary'!$C$7</f>
        <v>Broadway / Lee St / Quay St / George St / Pitt St</v>
      </c>
      <c r="D246" s="80">
        <f>'Count Summary'!$C$8</f>
        <v>40267</v>
      </c>
      <c r="E246" s="91">
        <v>0.76041666666666663</v>
      </c>
      <c r="F246" s="79" t="s">
        <v>47</v>
      </c>
      <c r="G246" s="79" t="str">
        <f>'Count Summary'!$Z$19</f>
        <v xml:space="preserve"> 18:15 - 18:30</v>
      </c>
      <c r="H246" s="79" t="str">
        <f>'Count Summary'!B37</f>
        <v>1_18</v>
      </c>
      <c r="I246" s="81" t="str">
        <f>'Count Summary'!C37</f>
        <v>Broadway St SLT</v>
      </c>
      <c r="J246" s="82">
        <f>'Count Summary'!Z37</f>
        <v>0</v>
      </c>
    </row>
    <row r="247" spans="1:10" x14ac:dyDescent="0.2">
      <c r="A247" s="78">
        <v>244</v>
      </c>
      <c r="B247" s="79">
        <f>'Count Summary'!$C$6</f>
        <v>1</v>
      </c>
      <c r="C247" s="79" t="str">
        <f>'Count Summary'!$C$7</f>
        <v>Broadway / Lee St / Quay St / George St / Pitt St</v>
      </c>
      <c r="D247" s="80">
        <f>'Count Summary'!$C$8</f>
        <v>40267</v>
      </c>
      <c r="E247" s="91">
        <v>0.76041666666666663</v>
      </c>
      <c r="F247" s="79" t="s">
        <v>47</v>
      </c>
      <c r="G247" s="79" t="str">
        <f>'Count Summary'!$Z$19</f>
        <v xml:space="preserve"> 18:15 - 18:30</v>
      </c>
      <c r="H247" s="79" t="str">
        <f>'Count Summary'!B38</f>
        <v>1_19</v>
      </c>
      <c r="I247" s="81" t="str">
        <f>'Count Summary'!C38</f>
        <v>Broadway St SRT</v>
      </c>
      <c r="J247" s="82">
        <f>'Count Summary'!Z38</f>
        <v>2</v>
      </c>
    </row>
    <row r="248" spans="1:10" x14ac:dyDescent="0.2">
      <c r="A248" s="78">
        <v>245</v>
      </c>
      <c r="B248" s="79">
        <f>'Count Summary'!$C$6</f>
        <v>1</v>
      </c>
      <c r="C248" s="79" t="str">
        <f>'Count Summary'!$C$7</f>
        <v>Broadway / Lee St / Quay St / George St / Pitt St</v>
      </c>
      <c r="D248" s="80">
        <f>'Count Summary'!$C$8</f>
        <v>40267</v>
      </c>
      <c r="E248" s="91">
        <v>0.76041666666666663</v>
      </c>
      <c r="F248" s="79" t="s">
        <v>47</v>
      </c>
      <c r="G248" s="79" t="str">
        <f>'Count Summary'!$Z$19</f>
        <v xml:space="preserve"> 18:15 - 18:30</v>
      </c>
      <c r="H248" s="79" t="str">
        <f>'Count Summary'!B39</f>
        <v>1_20</v>
      </c>
      <c r="I248" s="81" t="str">
        <f>'Count Summary'!C39</f>
        <v>Broadway St RT</v>
      </c>
      <c r="J248" s="82">
        <f>'Count Summary'!Z39</f>
        <v>0</v>
      </c>
    </row>
    <row r="249" spans="1:10" x14ac:dyDescent="0.2">
      <c r="A249" s="78">
        <v>246</v>
      </c>
      <c r="B249" s="79">
        <f>'Count Summary'!$C$6</f>
        <v>1</v>
      </c>
      <c r="C249" s="79" t="str">
        <f>'Count Summary'!$C$7</f>
        <v>Broadway / Lee St / Quay St / George St / Pitt St</v>
      </c>
      <c r="D249" s="80">
        <f>'Count Summary'!$C$8</f>
        <v>40267</v>
      </c>
      <c r="E249" s="91">
        <v>0.76041666666666663</v>
      </c>
      <c r="F249" s="79" t="s">
        <v>47</v>
      </c>
      <c r="G249" s="79" t="str">
        <f>'Count Summary'!$Z$19</f>
        <v xml:space="preserve"> 18:15 - 18:30</v>
      </c>
      <c r="H249" s="79" t="str">
        <f>'Count Summary'!B40</f>
        <v>1_21</v>
      </c>
      <c r="I249" s="81" t="str">
        <f>'Count Summary'!C40</f>
        <v>Lee St Crossing</v>
      </c>
      <c r="J249" s="82">
        <f>'Count Summary'!Z40</f>
        <v>2</v>
      </c>
    </row>
    <row r="250" spans="1:10" x14ac:dyDescent="0.2">
      <c r="A250" s="78">
        <v>247</v>
      </c>
      <c r="B250" s="79">
        <f>'Count Summary'!$C$6</f>
        <v>1</v>
      </c>
      <c r="C250" s="79" t="str">
        <f>'Count Summary'!$C$7</f>
        <v>Broadway / Lee St / Quay St / George St / Pitt St</v>
      </c>
      <c r="D250" s="80">
        <f>'Count Summary'!$C$8</f>
        <v>40267</v>
      </c>
      <c r="E250" s="91">
        <v>0.76041666666666663</v>
      </c>
      <c r="F250" s="79" t="s">
        <v>47</v>
      </c>
      <c r="G250" s="79" t="str">
        <f>'Count Summary'!$Z$19</f>
        <v xml:space="preserve"> 18:15 - 18:30</v>
      </c>
      <c r="H250" s="79" t="str">
        <f>'Count Summary'!B41</f>
        <v>1_22</v>
      </c>
      <c r="I250" s="81" t="str">
        <f>'Count Summary'!C41</f>
        <v>Pitt St Crossing</v>
      </c>
      <c r="J250" s="82">
        <f>'Count Summary'!Z41</f>
        <v>2</v>
      </c>
    </row>
    <row r="251" spans="1:10" x14ac:dyDescent="0.2">
      <c r="A251" s="78">
        <v>248</v>
      </c>
      <c r="B251" s="79">
        <f>'Count Summary'!$C$6</f>
        <v>1</v>
      </c>
      <c r="C251" s="79" t="str">
        <f>'Count Summary'!$C$7</f>
        <v>Broadway / Lee St / Quay St / George St / Pitt St</v>
      </c>
      <c r="D251" s="80">
        <f>'Count Summary'!$C$8</f>
        <v>40267</v>
      </c>
      <c r="E251" s="91">
        <v>0.76041666666666663</v>
      </c>
      <c r="F251" s="79" t="s">
        <v>47</v>
      </c>
      <c r="G251" s="79" t="str">
        <f>'Count Summary'!$Z$19</f>
        <v xml:space="preserve"> 18:15 - 18:30</v>
      </c>
      <c r="H251" s="79" t="str">
        <f>'Count Summary'!B42</f>
        <v>1_23</v>
      </c>
      <c r="I251" s="81" t="str">
        <f>'Count Summary'!C42</f>
        <v>George St Crossing</v>
      </c>
      <c r="J251" s="82">
        <f>'Count Summary'!Z42</f>
        <v>0</v>
      </c>
    </row>
    <row r="252" spans="1:10" x14ac:dyDescent="0.2">
      <c r="A252" s="78">
        <v>249</v>
      </c>
      <c r="B252" s="79">
        <f>'Count Summary'!$C$6</f>
        <v>1</v>
      </c>
      <c r="C252" s="79" t="str">
        <f>'Count Summary'!$C$7</f>
        <v>Broadway / Lee St / Quay St / George St / Pitt St</v>
      </c>
      <c r="D252" s="80">
        <f>'Count Summary'!$C$8</f>
        <v>40267</v>
      </c>
      <c r="E252" s="91">
        <v>0.76041666666666663</v>
      </c>
      <c r="F252" s="79" t="s">
        <v>47</v>
      </c>
      <c r="G252" s="79" t="str">
        <f>'Count Summary'!$Z$19</f>
        <v xml:space="preserve"> 18:15 - 18:30</v>
      </c>
      <c r="H252" s="79" t="str">
        <f>'Count Summary'!B43</f>
        <v>1_24</v>
      </c>
      <c r="I252" s="81" t="str">
        <f>'Count Summary'!C43</f>
        <v>Quay St Crossing</v>
      </c>
      <c r="J252" s="82">
        <f>'Count Summary'!Z43</f>
        <v>0</v>
      </c>
    </row>
    <row r="253" spans="1:10" x14ac:dyDescent="0.2">
      <c r="A253" s="78">
        <v>250</v>
      </c>
      <c r="B253" s="79">
        <f>'Count Summary'!$C$6</f>
        <v>1</v>
      </c>
      <c r="C253" s="79" t="str">
        <f>'Count Summary'!$C$7</f>
        <v>Broadway / Lee St / Quay St / George St / Pitt St</v>
      </c>
      <c r="D253" s="80">
        <f>'Count Summary'!$C$8</f>
        <v>40267</v>
      </c>
      <c r="E253" s="91">
        <v>0.76041666666666663</v>
      </c>
      <c r="F253" s="79" t="s">
        <v>47</v>
      </c>
      <c r="G253" s="79" t="str">
        <f>'Count Summary'!$Z$19</f>
        <v xml:space="preserve"> 18:15 - 18:30</v>
      </c>
      <c r="H253" s="79" t="str">
        <f>'Count Summary'!B44</f>
        <v>1_25</v>
      </c>
      <c r="I253" s="81" t="str">
        <f>'Count Summary'!C44</f>
        <v>Broadway St Crossing</v>
      </c>
      <c r="J253" s="82">
        <f>'Count Summary'!Z44</f>
        <v>0</v>
      </c>
    </row>
    <row r="254" spans="1:10" x14ac:dyDescent="0.2">
      <c r="A254" s="78">
        <v>251</v>
      </c>
      <c r="B254" s="79">
        <f>'Count Summary'!$C$6</f>
        <v>1</v>
      </c>
      <c r="C254" s="79" t="str">
        <f>'Count Summary'!$C$7</f>
        <v>Broadway / Lee St / Quay St / George St / Pitt St</v>
      </c>
      <c r="D254" s="80">
        <f>'Count Summary'!$C$8</f>
        <v>40267</v>
      </c>
      <c r="E254" s="91">
        <v>0.77083333333333337</v>
      </c>
      <c r="F254" s="79" t="s">
        <v>47</v>
      </c>
      <c r="G254" s="79" t="str">
        <f>'Count Summary'!$AA$19</f>
        <v xml:space="preserve"> 18:30 - 18:45</v>
      </c>
      <c r="H254" s="79" t="str">
        <f>'Count Summary'!B20</f>
        <v>1_01</v>
      </c>
      <c r="I254" s="81" t="str">
        <f>'Count Summary'!C20</f>
        <v>Lee St LT</v>
      </c>
      <c r="J254" s="82">
        <f>'Count Summary'!AA20</f>
        <v>0</v>
      </c>
    </row>
    <row r="255" spans="1:10" x14ac:dyDescent="0.2">
      <c r="A255" s="78">
        <v>252</v>
      </c>
      <c r="B255" s="79">
        <f>'Count Summary'!$C$6</f>
        <v>1</v>
      </c>
      <c r="C255" s="79" t="str">
        <f>'Count Summary'!$C$7</f>
        <v>Broadway / Lee St / Quay St / George St / Pitt St</v>
      </c>
      <c r="D255" s="80">
        <f>'Count Summary'!$C$8</f>
        <v>40267</v>
      </c>
      <c r="E255" s="91">
        <v>0.77083333333333337</v>
      </c>
      <c r="F255" s="79" t="s">
        <v>47</v>
      </c>
      <c r="G255" s="79" t="str">
        <f>'Count Summary'!$AA$19</f>
        <v xml:space="preserve"> 18:30 - 18:45</v>
      </c>
      <c r="H255" s="79" t="str">
        <f>'Count Summary'!B21</f>
        <v>1_02</v>
      </c>
      <c r="I255" s="81" t="str">
        <f>'Count Summary'!C21</f>
        <v>Lee St SLT</v>
      </c>
      <c r="J255" s="82">
        <f>'Count Summary'!AA21</f>
        <v>0</v>
      </c>
    </row>
    <row r="256" spans="1:10" x14ac:dyDescent="0.2">
      <c r="A256" s="78">
        <v>253</v>
      </c>
      <c r="B256" s="79">
        <f>'Count Summary'!$C$6</f>
        <v>1</v>
      </c>
      <c r="C256" s="79" t="str">
        <f>'Count Summary'!$C$7</f>
        <v>Broadway / Lee St / Quay St / George St / Pitt St</v>
      </c>
      <c r="D256" s="80">
        <f>'Count Summary'!$C$8</f>
        <v>40267</v>
      </c>
      <c r="E256" s="91">
        <v>0.77083333333333337</v>
      </c>
      <c r="F256" s="79" t="s">
        <v>47</v>
      </c>
      <c r="G256" s="79" t="str">
        <f>'Count Summary'!$AA$19</f>
        <v xml:space="preserve"> 18:30 - 18:45</v>
      </c>
      <c r="H256" s="79" t="str">
        <f>'Count Summary'!B22</f>
        <v>1_03</v>
      </c>
      <c r="I256" s="81" t="str">
        <f>'Count Summary'!C22</f>
        <v>Lee St SRT</v>
      </c>
      <c r="J256" s="82">
        <f>'Count Summary'!AA22</f>
        <v>0</v>
      </c>
    </row>
    <row r="257" spans="1:10" x14ac:dyDescent="0.2">
      <c r="A257" s="78">
        <v>254</v>
      </c>
      <c r="B257" s="79">
        <f>'Count Summary'!$C$6</f>
        <v>1</v>
      </c>
      <c r="C257" s="79" t="str">
        <f>'Count Summary'!$C$7</f>
        <v>Broadway / Lee St / Quay St / George St / Pitt St</v>
      </c>
      <c r="D257" s="80">
        <f>'Count Summary'!$C$8</f>
        <v>40267</v>
      </c>
      <c r="E257" s="91">
        <v>0.77083333333333337</v>
      </c>
      <c r="F257" s="79" t="s">
        <v>47</v>
      </c>
      <c r="G257" s="79" t="str">
        <f>'Count Summary'!$AA$19</f>
        <v xml:space="preserve"> 18:30 - 18:45</v>
      </c>
      <c r="H257" s="79" t="str">
        <f>'Count Summary'!B23</f>
        <v>1_04</v>
      </c>
      <c r="I257" s="81" t="str">
        <f>'Count Summary'!C23</f>
        <v>Lee St RT</v>
      </c>
      <c r="J257" s="82">
        <f>'Count Summary'!AA23</f>
        <v>2</v>
      </c>
    </row>
    <row r="258" spans="1:10" x14ac:dyDescent="0.2">
      <c r="A258" s="78">
        <v>255</v>
      </c>
      <c r="B258" s="79">
        <f>'Count Summary'!$C$6</f>
        <v>1</v>
      </c>
      <c r="C258" s="79" t="str">
        <f>'Count Summary'!$C$7</f>
        <v>Broadway / Lee St / Quay St / George St / Pitt St</v>
      </c>
      <c r="D258" s="80">
        <f>'Count Summary'!$C$8</f>
        <v>40267</v>
      </c>
      <c r="E258" s="91">
        <v>0.77083333333333337</v>
      </c>
      <c r="F258" s="79" t="s">
        <v>47</v>
      </c>
      <c r="G258" s="79" t="str">
        <f>'Count Summary'!$AA$19</f>
        <v xml:space="preserve"> 18:30 - 18:45</v>
      </c>
      <c r="H258" s="79" t="str">
        <f>'Count Summary'!B24</f>
        <v>1_05</v>
      </c>
      <c r="I258" s="81" t="str">
        <f>'Count Summary'!C24</f>
        <v>Pitt St LT</v>
      </c>
      <c r="J258" s="82">
        <f>'Count Summary'!AA24</f>
        <v>2</v>
      </c>
    </row>
    <row r="259" spans="1:10" x14ac:dyDescent="0.2">
      <c r="A259" s="78">
        <v>256</v>
      </c>
      <c r="B259" s="79">
        <f>'Count Summary'!$C$6</f>
        <v>1</v>
      </c>
      <c r="C259" s="79" t="str">
        <f>'Count Summary'!$C$7</f>
        <v>Broadway / Lee St / Quay St / George St / Pitt St</v>
      </c>
      <c r="D259" s="80">
        <f>'Count Summary'!$C$8</f>
        <v>40267</v>
      </c>
      <c r="E259" s="91">
        <v>0.77083333333333337</v>
      </c>
      <c r="F259" s="79" t="s">
        <v>47</v>
      </c>
      <c r="G259" s="79" t="str">
        <f>'Count Summary'!$AA$19</f>
        <v xml:space="preserve"> 18:30 - 18:45</v>
      </c>
      <c r="H259" s="79" t="str">
        <f>'Count Summary'!B25</f>
        <v>1_06</v>
      </c>
      <c r="I259" s="81" t="str">
        <f>'Count Summary'!C25</f>
        <v>Pitt St SLT</v>
      </c>
      <c r="J259" s="82">
        <f>'Count Summary'!AA25</f>
        <v>1</v>
      </c>
    </row>
    <row r="260" spans="1:10" x14ac:dyDescent="0.2">
      <c r="A260" s="78">
        <v>257</v>
      </c>
      <c r="B260" s="79">
        <f>'Count Summary'!$C$6</f>
        <v>1</v>
      </c>
      <c r="C260" s="79" t="str">
        <f>'Count Summary'!$C$7</f>
        <v>Broadway / Lee St / Quay St / George St / Pitt St</v>
      </c>
      <c r="D260" s="80">
        <f>'Count Summary'!$C$8</f>
        <v>40267</v>
      </c>
      <c r="E260" s="91">
        <v>0.77083333333333337</v>
      </c>
      <c r="F260" s="79" t="s">
        <v>47</v>
      </c>
      <c r="G260" s="79" t="str">
        <f>'Count Summary'!$AA$19</f>
        <v xml:space="preserve"> 18:30 - 18:45</v>
      </c>
      <c r="H260" s="79" t="str">
        <f>'Count Summary'!B26</f>
        <v>1_07</v>
      </c>
      <c r="I260" s="81" t="str">
        <f>'Count Summary'!C26</f>
        <v>Pitt St SRT</v>
      </c>
      <c r="J260" s="82">
        <f>'Count Summary'!AA26</f>
        <v>0</v>
      </c>
    </row>
    <row r="261" spans="1:10" x14ac:dyDescent="0.2">
      <c r="A261" s="78">
        <v>258</v>
      </c>
      <c r="B261" s="79">
        <f>'Count Summary'!$C$6</f>
        <v>1</v>
      </c>
      <c r="C261" s="79" t="str">
        <f>'Count Summary'!$C$7</f>
        <v>Broadway / Lee St / Quay St / George St / Pitt St</v>
      </c>
      <c r="D261" s="80">
        <f>'Count Summary'!$C$8</f>
        <v>40267</v>
      </c>
      <c r="E261" s="91">
        <v>0.77083333333333337</v>
      </c>
      <c r="F261" s="79" t="s">
        <v>47</v>
      </c>
      <c r="G261" s="79" t="str">
        <f>'Count Summary'!$AA$19</f>
        <v xml:space="preserve"> 18:30 - 18:45</v>
      </c>
      <c r="H261" s="79" t="str">
        <f>'Count Summary'!B27</f>
        <v>1_08</v>
      </c>
      <c r="I261" s="81" t="str">
        <f>'Count Summary'!C27</f>
        <v>Pitt St RT</v>
      </c>
      <c r="J261" s="82">
        <f>'Count Summary'!AA27</f>
        <v>0</v>
      </c>
    </row>
    <row r="262" spans="1:10" x14ac:dyDescent="0.2">
      <c r="A262" s="78">
        <v>259</v>
      </c>
      <c r="B262" s="79">
        <f>'Count Summary'!$C$6</f>
        <v>1</v>
      </c>
      <c r="C262" s="79" t="str">
        <f>'Count Summary'!$C$7</f>
        <v>Broadway / Lee St / Quay St / George St / Pitt St</v>
      </c>
      <c r="D262" s="80">
        <f>'Count Summary'!$C$8</f>
        <v>40267</v>
      </c>
      <c r="E262" s="91">
        <v>0.77083333333333337</v>
      </c>
      <c r="F262" s="79" t="s">
        <v>47</v>
      </c>
      <c r="G262" s="79" t="str">
        <f>'Count Summary'!$AA$19</f>
        <v xml:space="preserve"> 18:30 - 18:45</v>
      </c>
      <c r="H262" s="79" t="str">
        <f>'Count Summary'!B28</f>
        <v>1_09</v>
      </c>
      <c r="I262" s="81" t="str">
        <f>'Count Summary'!C28</f>
        <v>George St LT</v>
      </c>
      <c r="J262" s="82">
        <f>'Count Summary'!AA28</f>
        <v>0</v>
      </c>
    </row>
    <row r="263" spans="1:10" x14ac:dyDescent="0.2">
      <c r="A263" s="78">
        <v>260</v>
      </c>
      <c r="B263" s="79">
        <f>'Count Summary'!$C$6</f>
        <v>1</v>
      </c>
      <c r="C263" s="79" t="str">
        <f>'Count Summary'!$C$7</f>
        <v>Broadway / Lee St / Quay St / George St / Pitt St</v>
      </c>
      <c r="D263" s="80">
        <f>'Count Summary'!$C$8</f>
        <v>40267</v>
      </c>
      <c r="E263" s="91">
        <v>0.77083333333333337</v>
      </c>
      <c r="F263" s="79" t="s">
        <v>47</v>
      </c>
      <c r="G263" s="79" t="str">
        <f>'Count Summary'!$AA$19</f>
        <v xml:space="preserve"> 18:30 - 18:45</v>
      </c>
      <c r="H263" s="79" t="str">
        <f>'Count Summary'!B29</f>
        <v>1_10</v>
      </c>
      <c r="I263" s="81" t="str">
        <f>'Count Summary'!C29</f>
        <v>George St SLT</v>
      </c>
      <c r="J263" s="82">
        <f>'Count Summary'!AA29</f>
        <v>2</v>
      </c>
    </row>
    <row r="264" spans="1:10" x14ac:dyDescent="0.2">
      <c r="A264" s="78">
        <v>261</v>
      </c>
      <c r="B264" s="79">
        <f>'Count Summary'!$C$6</f>
        <v>1</v>
      </c>
      <c r="C264" s="79" t="str">
        <f>'Count Summary'!$C$7</f>
        <v>Broadway / Lee St / Quay St / George St / Pitt St</v>
      </c>
      <c r="D264" s="80">
        <f>'Count Summary'!$C$8</f>
        <v>40267</v>
      </c>
      <c r="E264" s="91">
        <v>0.77083333333333337</v>
      </c>
      <c r="F264" s="79" t="s">
        <v>47</v>
      </c>
      <c r="G264" s="79" t="str">
        <f>'Count Summary'!$AA$19</f>
        <v xml:space="preserve"> 18:30 - 18:45</v>
      </c>
      <c r="H264" s="79" t="str">
        <f>'Count Summary'!B30</f>
        <v>1_11</v>
      </c>
      <c r="I264" s="81" t="str">
        <f>'Count Summary'!C30</f>
        <v>George St SRT</v>
      </c>
      <c r="J264" s="82">
        <f>'Count Summary'!AA30</f>
        <v>0</v>
      </c>
    </row>
    <row r="265" spans="1:10" x14ac:dyDescent="0.2">
      <c r="A265" s="78">
        <v>262</v>
      </c>
      <c r="B265" s="79">
        <f>'Count Summary'!$C$6</f>
        <v>1</v>
      </c>
      <c r="C265" s="79" t="str">
        <f>'Count Summary'!$C$7</f>
        <v>Broadway / Lee St / Quay St / George St / Pitt St</v>
      </c>
      <c r="D265" s="80">
        <f>'Count Summary'!$C$8</f>
        <v>40267</v>
      </c>
      <c r="E265" s="91">
        <v>0.77083333333333337</v>
      </c>
      <c r="F265" s="79" t="s">
        <v>47</v>
      </c>
      <c r="G265" s="79" t="str">
        <f>'Count Summary'!$AA$19</f>
        <v xml:space="preserve"> 18:30 - 18:45</v>
      </c>
      <c r="H265" s="79" t="str">
        <f>'Count Summary'!B31</f>
        <v>1_12</v>
      </c>
      <c r="I265" s="81" t="str">
        <f>'Count Summary'!C31</f>
        <v>George St RT</v>
      </c>
      <c r="J265" s="82">
        <f>'Count Summary'!AA31</f>
        <v>0</v>
      </c>
    </row>
    <row r="266" spans="1:10" x14ac:dyDescent="0.2">
      <c r="A266" s="78">
        <v>263</v>
      </c>
      <c r="B266" s="79">
        <f>'Count Summary'!$C$6</f>
        <v>1</v>
      </c>
      <c r="C266" s="79" t="str">
        <f>'Count Summary'!$C$7</f>
        <v>Broadway / Lee St / Quay St / George St / Pitt St</v>
      </c>
      <c r="D266" s="80">
        <f>'Count Summary'!$C$8</f>
        <v>40267</v>
      </c>
      <c r="E266" s="91">
        <v>0.77083333333333337</v>
      </c>
      <c r="F266" s="79" t="s">
        <v>47</v>
      </c>
      <c r="G266" s="79" t="str">
        <f>'Count Summary'!$AA$19</f>
        <v xml:space="preserve"> 18:30 - 18:45</v>
      </c>
      <c r="H266" s="79" t="str">
        <f>'Count Summary'!B32</f>
        <v>1_13</v>
      </c>
      <c r="I266" s="81" t="str">
        <f>'Count Summary'!C32</f>
        <v>Quay St LT</v>
      </c>
      <c r="J266" s="82">
        <f>'Count Summary'!AA32</f>
        <v>0</v>
      </c>
    </row>
    <row r="267" spans="1:10" x14ac:dyDescent="0.2">
      <c r="A267" s="78">
        <v>264</v>
      </c>
      <c r="B267" s="79">
        <f>'Count Summary'!$C$6</f>
        <v>1</v>
      </c>
      <c r="C267" s="79" t="str">
        <f>'Count Summary'!$C$7</f>
        <v>Broadway / Lee St / Quay St / George St / Pitt St</v>
      </c>
      <c r="D267" s="80">
        <f>'Count Summary'!$C$8</f>
        <v>40267</v>
      </c>
      <c r="E267" s="91">
        <v>0.77083333333333337</v>
      </c>
      <c r="F267" s="79" t="s">
        <v>47</v>
      </c>
      <c r="G267" s="79" t="str">
        <f>'Count Summary'!$AA$19</f>
        <v xml:space="preserve"> 18:30 - 18:45</v>
      </c>
      <c r="H267" s="79" t="str">
        <f>'Count Summary'!B33</f>
        <v>1_14</v>
      </c>
      <c r="I267" s="81" t="str">
        <f>'Count Summary'!C33</f>
        <v>Quay St SLT</v>
      </c>
      <c r="J267" s="82">
        <f>'Count Summary'!AA33</f>
        <v>0</v>
      </c>
    </row>
    <row r="268" spans="1:10" x14ac:dyDescent="0.2">
      <c r="A268" s="78">
        <v>265</v>
      </c>
      <c r="B268" s="79">
        <f>'Count Summary'!$C$6</f>
        <v>1</v>
      </c>
      <c r="C268" s="79" t="str">
        <f>'Count Summary'!$C$7</f>
        <v>Broadway / Lee St / Quay St / George St / Pitt St</v>
      </c>
      <c r="D268" s="80">
        <f>'Count Summary'!$C$8</f>
        <v>40267</v>
      </c>
      <c r="E268" s="91">
        <v>0.77083333333333337</v>
      </c>
      <c r="F268" s="79" t="s">
        <v>47</v>
      </c>
      <c r="G268" s="79" t="str">
        <f>'Count Summary'!$AA$19</f>
        <v xml:space="preserve"> 18:30 - 18:45</v>
      </c>
      <c r="H268" s="79" t="str">
        <f>'Count Summary'!B34</f>
        <v>1_15</v>
      </c>
      <c r="I268" s="81" t="str">
        <f>'Count Summary'!C34</f>
        <v>Quay St SRT</v>
      </c>
      <c r="J268" s="82">
        <f>'Count Summary'!AA34</f>
        <v>1</v>
      </c>
    </row>
    <row r="269" spans="1:10" x14ac:dyDescent="0.2">
      <c r="A269" s="78">
        <v>266</v>
      </c>
      <c r="B269" s="79">
        <f>'Count Summary'!$C$6</f>
        <v>1</v>
      </c>
      <c r="C269" s="79" t="str">
        <f>'Count Summary'!$C$7</f>
        <v>Broadway / Lee St / Quay St / George St / Pitt St</v>
      </c>
      <c r="D269" s="80">
        <f>'Count Summary'!$C$8</f>
        <v>40267</v>
      </c>
      <c r="E269" s="91">
        <v>0.77083333333333337</v>
      </c>
      <c r="F269" s="79" t="s">
        <v>47</v>
      </c>
      <c r="G269" s="79" t="str">
        <f>'Count Summary'!$AA$19</f>
        <v xml:space="preserve"> 18:30 - 18:45</v>
      </c>
      <c r="H269" s="79" t="str">
        <f>'Count Summary'!B35</f>
        <v>1_16</v>
      </c>
      <c r="I269" s="81" t="str">
        <f>'Count Summary'!C35</f>
        <v>Quay St RT</v>
      </c>
      <c r="J269" s="82">
        <f>'Count Summary'!AA35</f>
        <v>0</v>
      </c>
    </row>
    <row r="270" spans="1:10" x14ac:dyDescent="0.2">
      <c r="A270" s="78">
        <v>267</v>
      </c>
      <c r="B270" s="79">
        <f>'Count Summary'!$C$6</f>
        <v>1</v>
      </c>
      <c r="C270" s="79" t="str">
        <f>'Count Summary'!$C$7</f>
        <v>Broadway / Lee St / Quay St / George St / Pitt St</v>
      </c>
      <c r="D270" s="80">
        <f>'Count Summary'!$C$8</f>
        <v>40267</v>
      </c>
      <c r="E270" s="91">
        <v>0.77083333333333337</v>
      </c>
      <c r="F270" s="79" t="s">
        <v>47</v>
      </c>
      <c r="G270" s="79" t="str">
        <f>'Count Summary'!$AA$19</f>
        <v xml:space="preserve"> 18:30 - 18:45</v>
      </c>
      <c r="H270" s="79" t="str">
        <f>'Count Summary'!B36</f>
        <v>1_17</v>
      </c>
      <c r="I270" s="81" t="str">
        <f>'Count Summary'!C36</f>
        <v>Broadway St LT</v>
      </c>
      <c r="J270" s="82">
        <f>'Count Summary'!AA36</f>
        <v>0</v>
      </c>
    </row>
    <row r="271" spans="1:10" x14ac:dyDescent="0.2">
      <c r="A271" s="78">
        <v>268</v>
      </c>
      <c r="B271" s="79">
        <f>'Count Summary'!$C$6</f>
        <v>1</v>
      </c>
      <c r="C271" s="79" t="str">
        <f>'Count Summary'!$C$7</f>
        <v>Broadway / Lee St / Quay St / George St / Pitt St</v>
      </c>
      <c r="D271" s="80">
        <f>'Count Summary'!$C$8</f>
        <v>40267</v>
      </c>
      <c r="E271" s="91">
        <v>0.77083333333333337</v>
      </c>
      <c r="F271" s="79" t="s">
        <v>47</v>
      </c>
      <c r="G271" s="79" t="str">
        <f>'Count Summary'!$AA$19</f>
        <v xml:space="preserve"> 18:30 - 18:45</v>
      </c>
      <c r="H271" s="79" t="str">
        <f>'Count Summary'!B37</f>
        <v>1_18</v>
      </c>
      <c r="I271" s="81" t="str">
        <f>'Count Summary'!C37</f>
        <v>Broadway St SLT</v>
      </c>
      <c r="J271" s="82">
        <f>'Count Summary'!AA37</f>
        <v>1</v>
      </c>
    </row>
    <row r="272" spans="1:10" x14ac:dyDescent="0.2">
      <c r="A272" s="78">
        <v>269</v>
      </c>
      <c r="B272" s="79">
        <f>'Count Summary'!$C$6</f>
        <v>1</v>
      </c>
      <c r="C272" s="79" t="str">
        <f>'Count Summary'!$C$7</f>
        <v>Broadway / Lee St / Quay St / George St / Pitt St</v>
      </c>
      <c r="D272" s="80">
        <f>'Count Summary'!$C$8</f>
        <v>40267</v>
      </c>
      <c r="E272" s="91">
        <v>0.77083333333333337</v>
      </c>
      <c r="F272" s="79" t="s">
        <v>47</v>
      </c>
      <c r="G272" s="79" t="str">
        <f>'Count Summary'!$AA$19</f>
        <v xml:space="preserve"> 18:30 - 18:45</v>
      </c>
      <c r="H272" s="79" t="str">
        <f>'Count Summary'!B38</f>
        <v>1_19</v>
      </c>
      <c r="I272" s="81" t="str">
        <f>'Count Summary'!C38</f>
        <v>Broadway St SRT</v>
      </c>
      <c r="J272" s="82">
        <f>'Count Summary'!AA38</f>
        <v>3</v>
      </c>
    </row>
    <row r="273" spans="1:10" x14ac:dyDescent="0.2">
      <c r="A273" s="78">
        <v>270</v>
      </c>
      <c r="B273" s="79">
        <f>'Count Summary'!$C$6</f>
        <v>1</v>
      </c>
      <c r="C273" s="79" t="str">
        <f>'Count Summary'!$C$7</f>
        <v>Broadway / Lee St / Quay St / George St / Pitt St</v>
      </c>
      <c r="D273" s="80">
        <f>'Count Summary'!$C$8</f>
        <v>40267</v>
      </c>
      <c r="E273" s="91">
        <v>0.77083333333333337</v>
      </c>
      <c r="F273" s="79" t="s">
        <v>47</v>
      </c>
      <c r="G273" s="79" t="str">
        <f>'Count Summary'!$AA$19</f>
        <v xml:space="preserve"> 18:30 - 18:45</v>
      </c>
      <c r="H273" s="79" t="str">
        <f>'Count Summary'!B39</f>
        <v>1_20</v>
      </c>
      <c r="I273" s="81" t="str">
        <f>'Count Summary'!C39</f>
        <v>Broadway St RT</v>
      </c>
      <c r="J273" s="82">
        <f>'Count Summary'!AA39</f>
        <v>0</v>
      </c>
    </row>
    <row r="274" spans="1:10" x14ac:dyDescent="0.2">
      <c r="A274" s="78">
        <v>271</v>
      </c>
      <c r="B274" s="79">
        <f>'Count Summary'!$C$6</f>
        <v>1</v>
      </c>
      <c r="C274" s="79" t="str">
        <f>'Count Summary'!$C$7</f>
        <v>Broadway / Lee St / Quay St / George St / Pitt St</v>
      </c>
      <c r="D274" s="80">
        <f>'Count Summary'!$C$8</f>
        <v>40267</v>
      </c>
      <c r="E274" s="91">
        <v>0.77083333333333337</v>
      </c>
      <c r="F274" s="79" t="s">
        <v>47</v>
      </c>
      <c r="G274" s="79" t="str">
        <f>'Count Summary'!$AA$19</f>
        <v xml:space="preserve"> 18:30 - 18:45</v>
      </c>
      <c r="H274" s="79" t="str">
        <f>'Count Summary'!B40</f>
        <v>1_21</v>
      </c>
      <c r="I274" s="81" t="str">
        <f>'Count Summary'!C40</f>
        <v>Lee St Crossing</v>
      </c>
      <c r="J274" s="82">
        <f>'Count Summary'!AA40</f>
        <v>1</v>
      </c>
    </row>
    <row r="275" spans="1:10" x14ac:dyDescent="0.2">
      <c r="A275" s="78">
        <v>272</v>
      </c>
      <c r="B275" s="79">
        <f>'Count Summary'!$C$6</f>
        <v>1</v>
      </c>
      <c r="C275" s="79" t="str">
        <f>'Count Summary'!$C$7</f>
        <v>Broadway / Lee St / Quay St / George St / Pitt St</v>
      </c>
      <c r="D275" s="80">
        <f>'Count Summary'!$C$8</f>
        <v>40267</v>
      </c>
      <c r="E275" s="91">
        <v>0.77083333333333337</v>
      </c>
      <c r="F275" s="79" t="s">
        <v>47</v>
      </c>
      <c r="G275" s="79" t="str">
        <f>'Count Summary'!$AA$19</f>
        <v xml:space="preserve"> 18:30 - 18:45</v>
      </c>
      <c r="H275" s="79" t="str">
        <f>'Count Summary'!B41</f>
        <v>1_22</v>
      </c>
      <c r="I275" s="81" t="str">
        <f>'Count Summary'!C41</f>
        <v>Pitt St Crossing</v>
      </c>
      <c r="J275" s="82">
        <f>'Count Summary'!AA41</f>
        <v>0</v>
      </c>
    </row>
    <row r="276" spans="1:10" x14ac:dyDescent="0.2">
      <c r="A276" s="78">
        <v>273</v>
      </c>
      <c r="B276" s="79">
        <f>'Count Summary'!$C$6</f>
        <v>1</v>
      </c>
      <c r="C276" s="79" t="str">
        <f>'Count Summary'!$C$7</f>
        <v>Broadway / Lee St / Quay St / George St / Pitt St</v>
      </c>
      <c r="D276" s="80">
        <f>'Count Summary'!$C$8</f>
        <v>40267</v>
      </c>
      <c r="E276" s="91">
        <v>0.77083333333333337</v>
      </c>
      <c r="F276" s="79" t="s">
        <v>47</v>
      </c>
      <c r="G276" s="79" t="str">
        <f>'Count Summary'!$AA$19</f>
        <v xml:space="preserve"> 18:30 - 18:45</v>
      </c>
      <c r="H276" s="79" t="str">
        <f>'Count Summary'!B42</f>
        <v>1_23</v>
      </c>
      <c r="I276" s="81" t="str">
        <f>'Count Summary'!C42</f>
        <v>George St Crossing</v>
      </c>
      <c r="J276" s="82">
        <f>'Count Summary'!AA42</f>
        <v>0</v>
      </c>
    </row>
    <row r="277" spans="1:10" x14ac:dyDescent="0.2">
      <c r="A277" s="78">
        <v>274</v>
      </c>
      <c r="B277" s="79">
        <f>'Count Summary'!$C$6</f>
        <v>1</v>
      </c>
      <c r="C277" s="79" t="str">
        <f>'Count Summary'!$C$7</f>
        <v>Broadway / Lee St / Quay St / George St / Pitt St</v>
      </c>
      <c r="D277" s="80">
        <f>'Count Summary'!$C$8</f>
        <v>40267</v>
      </c>
      <c r="E277" s="91">
        <v>0.77083333333333337</v>
      </c>
      <c r="F277" s="79" t="s">
        <v>47</v>
      </c>
      <c r="G277" s="79" t="str">
        <f>'Count Summary'!$AA$19</f>
        <v xml:space="preserve"> 18:30 - 18:45</v>
      </c>
      <c r="H277" s="79" t="str">
        <f>'Count Summary'!B43</f>
        <v>1_24</v>
      </c>
      <c r="I277" s="81" t="str">
        <f>'Count Summary'!C43</f>
        <v>Quay St Crossing</v>
      </c>
      <c r="J277" s="82">
        <f>'Count Summary'!AA43</f>
        <v>0</v>
      </c>
    </row>
    <row r="278" spans="1:10" x14ac:dyDescent="0.2">
      <c r="A278" s="78">
        <v>275</v>
      </c>
      <c r="B278" s="79">
        <f>'Count Summary'!$C$6</f>
        <v>1</v>
      </c>
      <c r="C278" s="79" t="str">
        <f>'Count Summary'!$C$7</f>
        <v>Broadway / Lee St / Quay St / George St / Pitt St</v>
      </c>
      <c r="D278" s="80">
        <f>'Count Summary'!$C$8</f>
        <v>40267</v>
      </c>
      <c r="E278" s="91">
        <v>0.77083333333333337</v>
      </c>
      <c r="F278" s="79" t="s">
        <v>47</v>
      </c>
      <c r="G278" s="79" t="str">
        <f>'Count Summary'!$AA$19</f>
        <v xml:space="preserve"> 18:30 - 18:45</v>
      </c>
      <c r="H278" s="79" t="str">
        <f>'Count Summary'!B44</f>
        <v>1_25</v>
      </c>
      <c r="I278" s="81" t="str">
        <f>'Count Summary'!C44</f>
        <v>Broadway St Crossing</v>
      </c>
      <c r="J278" s="82">
        <f>'Count Summary'!AA44</f>
        <v>0</v>
      </c>
    </row>
    <row r="279" spans="1:10" x14ac:dyDescent="0.2">
      <c r="A279" s="78">
        <v>276</v>
      </c>
      <c r="B279" s="79">
        <f>'Count Summary'!$C$6</f>
        <v>1</v>
      </c>
      <c r="C279" s="79" t="str">
        <f>'Count Summary'!$C$7</f>
        <v>Broadway / Lee St / Quay St / George St / Pitt St</v>
      </c>
      <c r="D279" s="80">
        <f>'Count Summary'!$C$8</f>
        <v>40267</v>
      </c>
      <c r="E279" s="91">
        <v>0.78125</v>
      </c>
      <c r="F279" s="79" t="s">
        <v>47</v>
      </c>
      <c r="G279" s="79" t="str">
        <f>'Count Summary'!$AB$19</f>
        <v xml:space="preserve"> 18:45 - 19:00</v>
      </c>
      <c r="H279" s="79" t="str">
        <f>'Count Summary'!B20</f>
        <v>1_01</v>
      </c>
      <c r="I279" s="81" t="str">
        <f>'Count Summary'!C20</f>
        <v>Lee St LT</v>
      </c>
      <c r="J279" s="82">
        <f>'Count Summary'!AB20</f>
        <v>0</v>
      </c>
    </row>
    <row r="280" spans="1:10" x14ac:dyDescent="0.2">
      <c r="A280" s="78">
        <v>277</v>
      </c>
      <c r="B280" s="79">
        <f>'Count Summary'!$C$6</f>
        <v>1</v>
      </c>
      <c r="C280" s="79" t="str">
        <f>'Count Summary'!$C$7</f>
        <v>Broadway / Lee St / Quay St / George St / Pitt St</v>
      </c>
      <c r="D280" s="80">
        <f>'Count Summary'!$C$8</f>
        <v>40267</v>
      </c>
      <c r="E280" s="91">
        <v>0.78125</v>
      </c>
      <c r="F280" s="79" t="s">
        <v>47</v>
      </c>
      <c r="G280" s="79" t="str">
        <f>'Count Summary'!$AB$19</f>
        <v xml:space="preserve"> 18:45 - 19:00</v>
      </c>
      <c r="H280" s="79" t="str">
        <f>'Count Summary'!B21</f>
        <v>1_02</v>
      </c>
      <c r="I280" s="81" t="str">
        <f>'Count Summary'!C21</f>
        <v>Lee St SLT</v>
      </c>
      <c r="J280" s="82">
        <f>'Count Summary'!AB21</f>
        <v>1</v>
      </c>
    </row>
    <row r="281" spans="1:10" x14ac:dyDescent="0.2">
      <c r="A281" s="78">
        <v>278</v>
      </c>
      <c r="B281" s="79">
        <f>'Count Summary'!$C$6</f>
        <v>1</v>
      </c>
      <c r="C281" s="79" t="str">
        <f>'Count Summary'!$C$7</f>
        <v>Broadway / Lee St / Quay St / George St / Pitt St</v>
      </c>
      <c r="D281" s="80">
        <f>'Count Summary'!$C$8</f>
        <v>40267</v>
      </c>
      <c r="E281" s="91">
        <v>0.78125</v>
      </c>
      <c r="F281" s="79" t="s">
        <v>47</v>
      </c>
      <c r="G281" s="79" t="str">
        <f>'Count Summary'!$AB$19</f>
        <v xml:space="preserve"> 18:45 - 19:00</v>
      </c>
      <c r="H281" s="79" t="str">
        <f>'Count Summary'!B22</f>
        <v>1_03</v>
      </c>
      <c r="I281" s="81" t="str">
        <f>'Count Summary'!C22</f>
        <v>Lee St SRT</v>
      </c>
      <c r="J281" s="82">
        <f>'Count Summary'!AB22</f>
        <v>0</v>
      </c>
    </row>
    <row r="282" spans="1:10" x14ac:dyDescent="0.2">
      <c r="A282" s="78">
        <v>279</v>
      </c>
      <c r="B282" s="79">
        <f>'Count Summary'!$C$6</f>
        <v>1</v>
      </c>
      <c r="C282" s="79" t="str">
        <f>'Count Summary'!$C$7</f>
        <v>Broadway / Lee St / Quay St / George St / Pitt St</v>
      </c>
      <c r="D282" s="80">
        <f>'Count Summary'!$C$8</f>
        <v>40267</v>
      </c>
      <c r="E282" s="91">
        <v>0.78125</v>
      </c>
      <c r="F282" s="79" t="s">
        <v>47</v>
      </c>
      <c r="G282" s="79" t="str">
        <f>'Count Summary'!$AB$19</f>
        <v xml:space="preserve"> 18:45 - 19:00</v>
      </c>
      <c r="H282" s="79" t="str">
        <f>'Count Summary'!B23</f>
        <v>1_04</v>
      </c>
      <c r="I282" s="81" t="str">
        <f>'Count Summary'!C23</f>
        <v>Lee St RT</v>
      </c>
      <c r="J282" s="82">
        <f>'Count Summary'!AB23</f>
        <v>0</v>
      </c>
    </row>
    <row r="283" spans="1:10" x14ac:dyDescent="0.2">
      <c r="A283" s="78">
        <v>280</v>
      </c>
      <c r="B283" s="79">
        <f>'Count Summary'!$C$6</f>
        <v>1</v>
      </c>
      <c r="C283" s="79" t="str">
        <f>'Count Summary'!$C$7</f>
        <v>Broadway / Lee St / Quay St / George St / Pitt St</v>
      </c>
      <c r="D283" s="80">
        <f>'Count Summary'!$C$8</f>
        <v>40267</v>
      </c>
      <c r="E283" s="91">
        <v>0.78125</v>
      </c>
      <c r="F283" s="79" t="s">
        <v>47</v>
      </c>
      <c r="G283" s="79" t="str">
        <f>'Count Summary'!$AB$19</f>
        <v xml:space="preserve"> 18:45 - 19:00</v>
      </c>
      <c r="H283" s="79" t="str">
        <f>'Count Summary'!B24</f>
        <v>1_05</v>
      </c>
      <c r="I283" s="81" t="str">
        <f>'Count Summary'!C24</f>
        <v>Pitt St LT</v>
      </c>
      <c r="J283" s="82">
        <f>'Count Summary'!AB24</f>
        <v>0</v>
      </c>
    </row>
    <row r="284" spans="1:10" x14ac:dyDescent="0.2">
      <c r="A284" s="78">
        <v>281</v>
      </c>
      <c r="B284" s="79">
        <f>'Count Summary'!$C$6</f>
        <v>1</v>
      </c>
      <c r="C284" s="79" t="str">
        <f>'Count Summary'!$C$7</f>
        <v>Broadway / Lee St / Quay St / George St / Pitt St</v>
      </c>
      <c r="D284" s="80">
        <f>'Count Summary'!$C$8</f>
        <v>40267</v>
      </c>
      <c r="E284" s="91">
        <v>0.78125</v>
      </c>
      <c r="F284" s="79" t="s">
        <v>47</v>
      </c>
      <c r="G284" s="79" t="str">
        <f>'Count Summary'!$AB$19</f>
        <v xml:space="preserve"> 18:45 - 19:00</v>
      </c>
      <c r="H284" s="79" t="str">
        <f>'Count Summary'!B25</f>
        <v>1_06</v>
      </c>
      <c r="I284" s="81" t="str">
        <f>'Count Summary'!C25</f>
        <v>Pitt St SLT</v>
      </c>
      <c r="J284" s="82">
        <f>'Count Summary'!AB25</f>
        <v>1</v>
      </c>
    </row>
    <row r="285" spans="1:10" x14ac:dyDescent="0.2">
      <c r="A285" s="78">
        <v>282</v>
      </c>
      <c r="B285" s="79">
        <f>'Count Summary'!$C$6</f>
        <v>1</v>
      </c>
      <c r="C285" s="79" t="str">
        <f>'Count Summary'!$C$7</f>
        <v>Broadway / Lee St / Quay St / George St / Pitt St</v>
      </c>
      <c r="D285" s="80">
        <f>'Count Summary'!$C$8</f>
        <v>40267</v>
      </c>
      <c r="E285" s="91">
        <v>0.78125</v>
      </c>
      <c r="F285" s="79" t="s">
        <v>47</v>
      </c>
      <c r="G285" s="79" t="str">
        <f>'Count Summary'!$AB$19</f>
        <v xml:space="preserve"> 18:45 - 19:00</v>
      </c>
      <c r="H285" s="79" t="str">
        <f>'Count Summary'!B26</f>
        <v>1_07</v>
      </c>
      <c r="I285" s="81" t="str">
        <f>'Count Summary'!C26</f>
        <v>Pitt St SRT</v>
      </c>
      <c r="J285" s="82">
        <f>'Count Summary'!AB26</f>
        <v>0</v>
      </c>
    </row>
    <row r="286" spans="1:10" x14ac:dyDescent="0.2">
      <c r="A286" s="78">
        <v>283</v>
      </c>
      <c r="B286" s="79">
        <f>'Count Summary'!$C$6</f>
        <v>1</v>
      </c>
      <c r="C286" s="79" t="str">
        <f>'Count Summary'!$C$7</f>
        <v>Broadway / Lee St / Quay St / George St / Pitt St</v>
      </c>
      <c r="D286" s="80">
        <f>'Count Summary'!$C$8</f>
        <v>40267</v>
      </c>
      <c r="E286" s="91">
        <v>0.78125</v>
      </c>
      <c r="F286" s="79" t="s">
        <v>47</v>
      </c>
      <c r="G286" s="79" t="str">
        <f>'Count Summary'!$AB$19</f>
        <v xml:space="preserve"> 18:45 - 19:00</v>
      </c>
      <c r="H286" s="79" t="str">
        <f>'Count Summary'!B27</f>
        <v>1_08</v>
      </c>
      <c r="I286" s="81" t="str">
        <f>'Count Summary'!C27</f>
        <v>Pitt St RT</v>
      </c>
      <c r="J286" s="82">
        <f>'Count Summary'!AB27</f>
        <v>0</v>
      </c>
    </row>
    <row r="287" spans="1:10" x14ac:dyDescent="0.2">
      <c r="A287" s="78">
        <v>284</v>
      </c>
      <c r="B287" s="79">
        <f>'Count Summary'!$C$6</f>
        <v>1</v>
      </c>
      <c r="C287" s="79" t="str">
        <f>'Count Summary'!$C$7</f>
        <v>Broadway / Lee St / Quay St / George St / Pitt St</v>
      </c>
      <c r="D287" s="80">
        <f>'Count Summary'!$C$8</f>
        <v>40267</v>
      </c>
      <c r="E287" s="91">
        <v>0.78125</v>
      </c>
      <c r="F287" s="79" t="s">
        <v>47</v>
      </c>
      <c r="G287" s="79" t="str">
        <f>'Count Summary'!$AB$19</f>
        <v xml:space="preserve"> 18:45 - 19:00</v>
      </c>
      <c r="H287" s="79" t="str">
        <f>'Count Summary'!B28</f>
        <v>1_09</v>
      </c>
      <c r="I287" s="81" t="str">
        <f>'Count Summary'!C28</f>
        <v>George St LT</v>
      </c>
      <c r="J287" s="82">
        <f>'Count Summary'!AB28</f>
        <v>0</v>
      </c>
    </row>
    <row r="288" spans="1:10" x14ac:dyDescent="0.2">
      <c r="A288" s="78">
        <v>285</v>
      </c>
      <c r="B288" s="79">
        <f>'Count Summary'!$C$6</f>
        <v>1</v>
      </c>
      <c r="C288" s="79" t="str">
        <f>'Count Summary'!$C$7</f>
        <v>Broadway / Lee St / Quay St / George St / Pitt St</v>
      </c>
      <c r="D288" s="80">
        <f>'Count Summary'!$C$8</f>
        <v>40267</v>
      </c>
      <c r="E288" s="91">
        <v>0.78125</v>
      </c>
      <c r="F288" s="79" t="s">
        <v>47</v>
      </c>
      <c r="G288" s="79" t="str">
        <f>'Count Summary'!$AB$19</f>
        <v xml:space="preserve"> 18:45 - 19:00</v>
      </c>
      <c r="H288" s="79" t="str">
        <f>'Count Summary'!B29</f>
        <v>1_10</v>
      </c>
      <c r="I288" s="81" t="str">
        <f>'Count Summary'!C29</f>
        <v>George St SLT</v>
      </c>
      <c r="J288" s="82">
        <f>'Count Summary'!AB29</f>
        <v>1</v>
      </c>
    </row>
    <row r="289" spans="1:10" x14ac:dyDescent="0.2">
      <c r="A289" s="78">
        <v>286</v>
      </c>
      <c r="B289" s="79">
        <f>'Count Summary'!$C$6</f>
        <v>1</v>
      </c>
      <c r="C289" s="79" t="str">
        <f>'Count Summary'!$C$7</f>
        <v>Broadway / Lee St / Quay St / George St / Pitt St</v>
      </c>
      <c r="D289" s="80">
        <f>'Count Summary'!$C$8</f>
        <v>40267</v>
      </c>
      <c r="E289" s="91">
        <v>0.78125</v>
      </c>
      <c r="F289" s="79" t="s">
        <v>47</v>
      </c>
      <c r="G289" s="79" t="str">
        <f>'Count Summary'!$AB$19</f>
        <v xml:space="preserve"> 18:45 - 19:00</v>
      </c>
      <c r="H289" s="79" t="str">
        <f>'Count Summary'!B30</f>
        <v>1_11</v>
      </c>
      <c r="I289" s="81" t="str">
        <f>'Count Summary'!C30</f>
        <v>George St SRT</v>
      </c>
      <c r="J289" s="82">
        <f>'Count Summary'!AB30</f>
        <v>0</v>
      </c>
    </row>
    <row r="290" spans="1:10" x14ac:dyDescent="0.2">
      <c r="A290" s="78">
        <v>287</v>
      </c>
      <c r="B290" s="79">
        <f>'Count Summary'!$C$6</f>
        <v>1</v>
      </c>
      <c r="C290" s="79" t="str">
        <f>'Count Summary'!$C$7</f>
        <v>Broadway / Lee St / Quay St / George St / Pitt St</v>
      </c>
      <c r="D290" s="80">
        <f>'Count Summary'!$C$8</f>
        <v>40267</v>
      </c>
      <c r="E290" s="91">
        <v>0.78125</v>
      </c>
      <c r="F290" s="79" t="s">
        <v>47</v>
      </c>
      <c r="G290" s="79" t="str">
        <f>'Count Summary'!$AB$19</f>
        <v xml:space="preserve"> 18:45 - 19:00</v>
      </c>
      <c r="H290" s="79" t="str">
        <f>'Count Summary'!B31</f>
        <v>1_12</v>
      </c>
      <c r="I290" s="81" t="str">
        <f>'Count Summary'!C31</f>
        <v>George St RT</v>
      </c>
      <c r="J290" s="82">
        <f>'Count Summary'!AB31</f>
        <v>0</v>
      </c>
    </row>
    <row r="291" spans="1:10" x14ac:dyDescent="0.2">
      <c r="A291" s="78">
        <v>288</v>
      </c>
      <c r="B291" s="79">
        <f>'Count Summary'!$C$6</f>
        <v>1</v>
      </c>
      <c r="C291" s="79" t="str">
        <f>'Count Summary'!$C$7</f>
        <v>Broadway / Lee St / Quay St / George St / Pitt St</v>
      </c>
      <c r="D291" s="80">
        <f>'Count Summary'!$C$8</f>
        <v>40267</v>
      </c>
      <c r="E291" s="91">
        <v>0.78125</v>
      </c>
      <c r="F291" s="79" t="s">
        <v>47</v>
      </c>
      <c r="G291" s="79" t="str">
        <f>'Count Summary'!$AB$19</f>
        <v xml:space="preserve"> 18:45 - 19:00</v>
      </c>
      <c r="H291" s="79" t="str">
        <f>'Count Summary'!B32</f>
        <v>1_13</v>
      </c>
      <c r="I291" s="81" t="str">
        <f>'Count Summary'!C32</f>
        <v>Quay St LT</v>
      </c>
      <c r="J291" s="82">
        <f>'Count Summary'!AB32</f>
        <v>0</v>
      </c>
    </row>
    <row r="292" spans="1:10" x14ac:dyDescent="0.2">
      <c r="A292" s="78">
        <v>289</v>
      </c>
      <c r="B292" s="79">
        <f>'Count Summary'!$C$6</f>
        <v>1</v>
      </c>
      <c r="C292" s="79" t="str">
        <f>'Count Summary'!$C$7</f>
        <v>Broadway / Lee St / Quay St / George St / Pitt St</v>
      </c>
      <c r="D292" s="80">
        <f>'Count Summary'!$C$8</f>
        <v>40267</v>
      </c>
      <c r="E292" s="91">
        <v>0.78125</v>
      </c>
      <c r="F292" s="79" t="s">
        <v>47</v>
      </c>
      <c r="G292" s="79" t="str">
        <f>'Count Summary'!$AB$19</f>
        <v xml:space="preserve"> 18:45 - 19:00</v>
      </c>
      <c r="H292" s="79" t="str">
        <f>'Count Summary'!B33</f>
        <v>1_14</v>
      </c>
      <c r="I292" s="81" t="str">
        <f>'Count Summary'!C33</f>
        <v>Quay St SLT</v>
      </c>
      <c r="J292" s="82">
        <f>'Count Summary'!AB33</f>
        <v>0</v>
      </c>
    </row>
    <row r="293" spans="1:10" x14ac:dyDescent="0.2">
      <c r="A293" s="78">
        <v>290</v>
      </c>
      <c r="B293" s="79">
        <f>'Count Summary'!$C$6</f>
        <v>1</v>
      </c>
      <c r="C293" s="79" t="str">
        <f>'Count Summary'!$C$7</f>
        <v>Broadway / Lee St / Quay St / George St / Pitt St</v>
      </c>
      <c r="D293" s="80">
        <f>'Count Summary'!$C$8</f>
        <v>40267</v>
      </c>
      <c r="E293" s="91">
        <v>0.78125</v>
      </c>
      <c r="F293" s="79" t="s">
        <v>47</v>
      </c>
      <c r="G293" s="79" t="str">
        <f>'Count Summary'!$AB$19</f>
        <v xml:space="preserve"> 18:45 - 19:00</v>
      </c>
      <c r="H293" s="79" t="str">
        <f>'Count Summary'!B34</f>
        <v>1_15</v>
      </c>
      <c r="I293" s="81" t="str">
        <f>'Count Summary'!C34</f>
        <v>Quay St SRT</v>
      </c>
      <c r="J293" s="82">
        <f>'Count Summary'!AB34</f>
        <v>0</v>
      </c>
    </row>
    <row r="294" spans="1:10" x14ac:dyDescent="0.2">
      <c r="A294" s="78">
        <v>291</v>
      </c>
      <c r="B294" s="79">
        <f>'Count Summary'!$C$6</f>
        <v>1</v>
      </c>
      <c r="C294" s="79" t="str">
        <f>'Count Summary'!$C$7</f>
        <v>Broadway / Lee St / Quay St / George St / Pitt St</v>
      </c>
      <c r="D294" s="80">
        <f>'Count Summary'!$C$8</f>
        <v>40267</v>
      </c>
      <c r="E294" s="91">
        <v>0.78125</v>
      </c>
      <c r="F294" s="79" t="s">
        <v>47</v>
      </c>
      <c r="G294" s="79" t="str">
        <f>'Count Summary'!$AB$19</f>
        <v xml:space="preserve"> 18:45 - 19:00</v>
      </c>
      <c r="H294" s="79" t="str">
        <f>'Count Summary'!B35</f>
        <v>1_16</v>
      </c>
      <c r="I294" s="81" t="str">
        <f>'Count Summary'!C35</f>
        <v>Quay St RT</v>
      </c>
      <c r="J294" s="82">
        <f>'Count Summary'!AB35</f>
        <v>0</v>
      </c>
    </row>
    <row r="295" spans="1:10" x14ac:dyDescent="0.2">
      <c r="A295" s="78">
        <v>292</v>
      </c>
      <c r="B295" s="79">
        <f>'Count Summary'!$C$6</f>
        <v>1</v>
      </c>
      <c r="C295" s="79" t="str">
        <f>'Count Summary'!$C$7</f>
        <v>Broadway / Lee St / Quay St / George St / Pitt St</v>
      </c>
      <c r="D295" s="80">
        <f>'Count Summary'!$C$8</f>
        <v>40267</v>
      </c>
      <c r="E295" s="91">
        <v>0.78125</v>
      </c>
      <c r="F295" s="79" t="s">
        <v>47</v>
      </c>
      <c r="G295" s="79" t="str">
        <f>'Count Summary'!$AB$19</f>
        <v xml:space="preserve"> 18:45 - 19:00</v>
      </c>
      <c r="H295" s="79" t="str">
        <f>'Count Summary'!B36</f>
        <v>1_17</v>
      </c>
      <c r="I295" s="81" t="str">
        <f>'Count Summary'!C36</f>
        <v>Broadway St LT</v>
      </c>
      <c r="J295" s="82">
        <f>'Count Summary'!AB36</f>
        <v>0</v>
      </c>
    </row>
    <row r="296" spans="1:10" x14ac:dyDescent="0.2">
      <c r="A296" s="78">
        <v>293</v>
      </c>
      <c r="B296" s="79">
        <f>'Count Summary'!$C$6</f>
        <v>1</v>
      </c>
      <c r="C296" s="79" t="str">
        <f>'Count Summary'!$C$7</f>
        <v>Broadway / Lee St / Quay St / George St / Pitt St</v>
      </c>
      <c r="D296" s="80">
        <f>'Count Summary'!$C$8</f>
        <v>40267</v>
      </c>
      <c r="E296" s="91">
        <v>0.78125</v>
      </c>
      <c r="F296" s="79" t="s">
        <v>47</v>
      </c>
      <c r="G296" s="79" t="str">
        <f>'Count Summary'!$AB$19</f>
        <v xml:space="preserve"> 18:45 - 19:00</v>
      </c>
      <c r="H296" s="79" t="str">
        <f>'Count Summary'!B37</f>
        <v>1_18</v>
      </c>
      <c r="I296" s="81" t="str">
        <f>'Count Summary'!C37</f>
        <v>Broadway St SLT</v>
      </c>
      <c r="J296" s="82">
        <f>'Count Summary'!AB37</f>
        <v>0</v>
      </c>
    </row>
    <row r="297" spans="1:10" x14ac:dyDescent="0.2">
      <c r="A297" s="78">
        <v>294</v>
      </c>
      <c r="B297" s="79">
        <f>'Count Summary'!$C$6</f>
        <v>1</v>
      </c>
      <c r="C297" s="79" t="str">
        <f>'Count Summary'!$C$7</f>
        <v>Broadway / Lee St / Quay St / George St / Pitt St</v>
      </c>
      <c r="D297" s="80">
        <f>'Count Summary'!$C$8</f>
        <v>40267</v>
      </c>
      <c r="E297" s="91">
        <v>0.78125</v>
      </c>
      <c r="F297" s="79" t="s">
        <v>47</v>
      </c>
      <c r="G297" s="79" t="str">
        <f>'Count Summary'!$AB$19</f>
        <v xml:space="preserve"> 18:45 - 19:00</v>
      </c>
      <c r="H297" s="79" t="str">
        <f>'Count Summary'!B38</f>
        <v>1_19</v>
      </c>
      <c r="I297" s="81" t="str">
        <f>'Count Summary'!C38</f>
        <v>Broadway St SRT</v>
      </c>
      <c r="J297" s="82">
        <f>'Count Summary'!AB38</f>
        <v>0</v>
      </c>
    </row>
    <row r="298" spans="1:10" x14ac:dyDescent="0.2">
      <c r="A298" s="78">
        <v>295</v>
      </c>
      <c r="B298" s="79">
        <f>'Count Summary'!$C$6</f>
        <v>1</v>
      </c>
      <c r="C298" s="79" t="str">
        <f>'Count Summary'!$C$7</f>
        <v>Broadway / Lee St / Quay St / George St / Pitt St</v>
      </c>
      <c r="D298" s="80">
        <f>'Count Summary'!$C$8</f>
        <v>40267</v>
      </c>
      <c r="E298" s="91">
        <v>0.78125</v>
      </c>
      <c r="F298" s="79" t="s">
        <v>47</v>
      </c>
      <c r="G298" s="79" t="str">
        <f>'Count Summary'!$AB$19</f>
        <v xml:space="preserve"> 18:45 - 19:00</v>
      </c>
      <c r="H298" s="79" t="str">
        <f>'Count Summary'!B39</f>
        <v>1_20</v>
      </c>
      <c r="I298" s="81" t="str">
        <f>'Count Summary'!C39</f>
        <v>Broadway St RT</v>
      </c>
      <c r="J298" s="82">
        <f>'Count Summary'!AB39</f>
        <v>0</v>
      </c>
    </row>
    <row r="299" spans="1:10" x14ac:dyDescent="0.2">
      <c r="A299" s="78">
        <v>296</v>
      </c>
      <c r="B299" s="79">
        <f>'Count Summary'!$C$6</f>
        <v>1</v>
      </c>
      <c r="C299" s="79" t="str">
        <f>'Count Summary'!$C$7</f>
        <v>Broadway / Lee St / Quay St / George St / Pitt St</v>
      </c>
      <c r="D299" s="80">
        <f>'Count Summary'!$C$8</f>
        <v>40267</v>
      </c>
      <c r="E299" s="91">
        <v>0.78125</v>
      </c>
      <c r="F299" s="79" t="s">
        <v>47</v>
      </c>
      <c r="G299" s="79" t="str">
        <f>'Count Summary'!$AB$19</f>
        <v xml:space="preserve"> 18:45 - 19:00</v>
      </c>
      <c r="H299" s="79" t="str">
        <f>'Count Summary'!B40</f>
        <v>1_21</v>
      </c>
      <c r="I299" s="81" t="str">
        <f>'Count Summary'!C40</f>
        <v>Lee St Crossing</v>
      </c>
      <c r="J299" s="82">
        <f>'Count Summary'!AB40</f>
        <v>0</v>
      </c>
    </row>
    <row r="300" spans="1:10" x14ac:dyDescent="0.2">
      <c r="A300" s="78">
        <v>297</v>
      </c>
      <c r="B300" s="79">
        <f>'Count Summary'!$C$6</f>
        <v>1</v>
      </c>
      <c r="C300" s="79" t="str">
        <f>'Count Summary'!$C$7</f>
        <v>Broadway / Lee St / Quay St / George St / Pitt St</v>
      </c>
      <c r="D300" s="80">
        <f>'Count Summary'!$C$8</f>
        <v>40267</v>
      </c>
      <c r="E300" s="91">
        <v>0.78125</v>
      </c>
      <c r="F300" s="79" t="s">
        <v>47</v>
      </c>
      <c r="G300" s="79" t="str">
        <f>'Count Summary'!$AB$19</f>
        <v xml:space="preserve"> 18:45 - 19:00</v>
      </c>
      <c r="H300" s="79" t="str">
        <f>'Count Summary'!B41</f>
        <v>1_22</v>
      </c>
      <c r="I300" s="81" t="str">
        <f>'Count Summary'!C41</f>
        <v>Pitt St Crossing</v>
      </c>
      <c r="J300" s="82">
        <f>'Count Summary'!AB41</f>
        <v>0</v>
      </c>
    </row>
    <row r="301" spans="1:10" x14ac:dyDescent="0.2">
      <c r="A301" s="78">
        <v>298</v>
      </c>
      <c r="B301" s="79">
        <f>'Count Summary'!$C$6</f>
        <v>1</v>
      </c>
      <c r="C301" s="79" t="str">
        <f>'Count Summary'!$C$7</f>
        <v>Broadway / Lee St / Quay St / George St / Pitt St</v>
      </c>
      <c r="D301" s="80">
        <f>'Count Summary'!$C$8</f>
        <v>40267</v>
      </c>
      <c r="E301" s="91">
        <v>0.78125</v>
      </c>
      <c r="F301" s="79" t="s">
        <v>47</v>
      </c>
      <c r="G301" s="79" t="str">
        <f>'Count Summary'!$AB$19</f>
        <v xml:space="preserve"> 18:45 - 19:00</v>
      </c>
      <c r="H301" s="79" t="str">
        <f>'Count Summary'!B42</f>
        <v>1_23</v>
      </c>
      <c r="I301" s="81" t="str">
        <f>'Count Summary'!C42</f>
        <v>George St Crossing</v>
      </c>
      <c r="J301" s="82">
        <f>'Count Summary'!AB42</f>
        <v>0</v>
      </c>
    </row>
    <row r="302" spans="1:10" x14ac:dyDescent="0.2">
      <c r="A302" s="78">
        <v>299</v>
      </c>
      <c r="B302" s="79">
        <f>'Count Summary'!$C$6</f>
        <v>1</v>
      </c>
      <c r="C302" s="79" t="str">
        <f>'Count Summary'!$C$7</f>
        <v>Broadway / Lee St / Quay St / George St / Pitt St</v>
      </c>
      <c r="D302" s="80">
        <f>'Count Summary'!$C$8</f>
        <v>40267</v>
      </c>
      <c r="E302" s="91">
        <v>0.78125</v>
      </c>
      <c r="F302" s="79" t="s">
        <v>47</v>
      </c>
      <c r="G302" s="79" t="str">
        <f>'Count Summary'!$AB$19</f>
        <v xml:space="preserve"> 18:45 - 19:00</v>
      </c>
      <c r="H302" s="79" t="str">
        <f>'Count Summary'!B43</f>
        <v>1_24</v>
      </c>
      <c r="I302" s="81" t="str">
        <f>'Count Summary'!C43</f>
        <v>Quay St Crossing</v>
      </c>
      <c r="J302" s="82">
        <f>'Count Summary'!AB43</f>
        <v>0</v>
      </c>
    </row>
    <row r="303" spans="1:10" ht="15" thickBot="1" x14ac:dyDescent="0.25">
      <c r="A303" s="83">
        <v>300</v>
      </c>
      <c r="B303" s="84">
        <f>'Count Summary'!$C$6</f>
        <v>1</v>
      </c>
      <c r="C303" s="84" t="str">
        <f>'Count Summary'!$C$7</f>
        <v>Broadway / Lee St / Quay St / George St / Pitt St</v>
      </c>
      <c r="D303" s="85">
        <f>'Count Summary'!$C$8</f>
        <v>40267</v>
      </c>
      <c r="E303" s="92">
        <v>0.78125</v>
      </c>
      <c r="F303" s="84" t="s">
        <v>47</v>
      </c>
      <c r="G303" s="84" t="str">
        <f>'Count Summary'!$AB$19</f>
        <v xml:space="preserve"> 18:45 - 19:00</v>
      </c>
      <c r="H303" s="84" t="str">
        <f>'Count Summary'!B44</f>
        <v>1_25</v>
      </c>
      <c r="I303" s="86" t="str">
        <f>'Count Summary'!C44</f>
        <v>Broadway St Crossing</v>
      </c>
      <c r="J303" s="87">
        <f>'Count Summary'!AB44</f>
        <v>0</v>
      </c>
    </row>
  </sheetData>
  <sheetProtection password="DBC3" sheet="1" objects="1" scenarios="1"/>
  <phoneticPr fontId="0" type="noConversion"/>
  <pageMargins left="0.48" right="0.54" top="0.76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Count Summary</vt:lpstr>
      <vt:lpstr>AM Data</vt:lpstr>
      <vt:lpstr>PM Data</vt:lpstr>
      <vt:lpstr>'AM Data'!Print_Titles</vt:lpstr>
      <vt:lpstr>'PM Data'!Print_Titles</vt:lpstr>
    </vt:vector>
  </TitlesOfParts>
  <Company>Skyhigh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&amp; harriet</dc:creator>
  <cp:lastModifiedBy>Bhavesh Rathod</cp:lastModifiedBy>
  <cp:lastPrinted>2010-05-11T01:52:25Z</cp:lastPrinted>
  <dcterms:created xsi:type="dcterms:W3CDTF">2007-02-01T00:59:10Z</dcterms:created>
  <dcterms:modified xsi:type="dcterms:W3CDTF">2021-06-01T06:08:40Z</dcterms:modified>
</cp:coreProperties>
</file>